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604" activeTab="0"/>
  </bookViews>
  <sheets>
    <sheet name="Primjer preraspodjela" sheetId="1" r:id="rId1"/>
    <sheet name="Rebalans " sheetId="2" r:id="rId2"/>
  </sheets>
  <definedNames>
    <definedName name="_xlnm.Print_Area" localSheetId="0">'Primjer preraspodjela'!$A$1:$P$59</definedName>
    <definedName name="_xlnm.Print_Area" localSheetId="1">'Rebalans '!$A$1:$L$109</definedName>
  </definedNames>
  <calcPr fullCalcOnLoad="1"/>
</workbook>
</file>

<file path=xl/sharedStrings.xml><?xml version="1.0" encoding="utf-8"?>
<sst xmlns="http://schemas.openxmlformats.org/spreadsheetml/2006/main" count="256" uniqueCount="117">
  <si>
    <t>Donacije</t>
  </si>
  <si>
    <t>Plaće</t>
  </si>
  <si>
    <t>Doprinosi na plaće</t>
  </si>
  <si>
    <t>Materijalni rashodi</t>
  </si>
  <si>
    <t>Rashodi za materijal i energiju</t>
  </si>
  <si>
    <t>Rashodi za usluge</t>
  </si>
  <si>
    <t>Naziv</t>
  </si>
  <si>
    <t>Prihodi od članarina i članskih doprinosa</t>
  </si>
  <si>
    <t>Prihodi po posebnim propisima</t>
  </si>
  <si>
    <t>Rashodi za radnike</t>
  </si>
  <si>
    <t>Ostali rashodi za radnike</t>
  </si>
  <si>
    <t>Naknade troškova radnicima</t>
  </si>
  <si>
    <t>Naknade članovima u predstavničkim i izvršnim tijelima, povjerenstvima i slično</t>
  </si>
  <si>
    <t>Naknade volonterima</t>
  </si>
  <si>
    <t>Naknade ostalim osobama izvan radnog odnosa</t>
  </si>
  <si>
    <t xml:space="preserve">Ostali nespomenuti materijalni rashodi </t>
  </si>
  <si>
    <t>Rashodi amortizacije</t>
  </si>
  <si>
    <t>Amortizacija</t>
  </si>
  <si>
    <t>Financijski rashodi</t>
  </si>
  <si>
    <t>Kamate za izdane vrijednosne papire</t>
  </si>
  <si>
    <t>Kamate za primljene kredite i zajmove</t>
  </si>
  <si>
    <t>Ostali financijski rashodi</t>
  </si>
  <si>
    <t>Tekuće donacije</t>
  </si>
  <si>
    <t>Kapitalne donacije</t>
  </si>
  <si>
    <t>Ostali rashodi</t>
  </si>
  <si>
    <t>Ostali nespomenuti rashodi</t>
  </si>
  <si>
    <t>Rashodi vezani uz financiranje povezanih neprofitnih organizacija</t>
  </si>
  <si>
    <t xml:space="preserve">Prihodi od prodaje roba i pružanja usluga </t>
  </si>
  <si>
    <t>Prihodi od imovine</t>
  </si>
  <si>
    <t>Prihodi od financijske imovine</t>
  </si>
  <si>
    <t>Prihodi od nefinancijske imovine</t>
  </si>
  <si>
    <t>Prihodi od donacija</t>
  </si>
  <si>
    <t>Prihodi od donacija iz proračuna</t>
  </si>
  <si>
    <t>Prihodi od inozemnih vlada i međunarodnih organizacija</t>
  </si>
  <si>
    <t>Prihodi od trgovačkih društava i ostalih pravnih osoba</t>
  </si>
  <si>
    <t>Prihodi od građana i kućanstava</t>
  </si>
  <si>
    <t>Ostali prihodi od donacija</t>
  </si>
  <si>
    <t>Ostali  prihodi</t>
  </si>
  <si>
    <t>Prihodi od naknade štete i refundacija</t>
  </si>
  <si>
    <t>Prihodi od prodaje dugotrajne imovine</t>
  </si>
  <si>
    <t>Ostali nespomenuti prihodi</t>
  </si>
  <si>
    <t xml:space="preserve">Prihodi od povezanih neprofitnih organizacija </t>
  </si>
  <si>
    <t xml:space="preserve">Račun </t>
  </si>
  <si>
    <t>PRIHODI</t>
  </si>
  <si>
    <t>OSNOVNA DJELATNOST</t>
  </si>
  <si>
    <t>GOSPODARSKA DJELATNOST</t>
  </si>
  <si>
    <t>UKUPNO</t>
  </si>
  <si>
    <t>RASHODI</t>
  </si>
  <si>
    <t>UKUPNO PRIHODI</t>
  </si>
  <si>
    <t xml:space="preserve">UKUPNO RASHODI </t>
  </si>
  <si>
    <t xml:space="preserve">UKUPNO ZA POKRIĆE </t>
  </si>
  <si>
    <t>OSTATAK PRENESENOG MANJKA PRIHODA ZA POKRIĆE (5222)</t>
  </si>
  <si>
    <t>PLANIRANI VIŠAK PRIHODA</t>
  </si>
  <si>
    <t>KORIŠTENI PRENESENI VIŠAK PRIHODA (dio 5221)</t>
  </si>
  <si>
    <t>PRENESENI MANJAK PRIHODA ZA POKRIĆE (dio 5222)</t>
  </si>
  <si>
    <t>OSTATAK PRENESENOG VIŠKA PRIHODA ZA KORIŠTENJE (5221)</t>
  </si>
  <si>
    <t>PLANIRANI MANJAK PRIHODA</t>
  </si>
  <si>
    <t>UKUPNO PRENESENI REZULTAT POSLOVANJA(522)</t>
  </si>
  <si>
    <t>Kazne, penali i naknade štete</t>
  </si>
  <si>
    <t xml:space="preserve">Izmjene i dopune </t>
  </si>
  <si>
    <t>Novi plan za 2016.</t>
  </si>
  <si>
    <t xml:space="preserve">Novi plan za 2016. </t>
  </si>
  <si>
    <t xml:space="preserve">Preraspodjela </t>
  </si>
  <si>
    <t>(PRIHODI + VIŠAK) - (RASHODI + MANJAK)</t>
  </si>
  <si>
    <t>UKUPNO POVEĆANJE/
SMANJENJE</t>
  </si>
  <si>
    <t xml:space="preserve">UKUPNO PLAN </t>
  </si>
  <si>
    <t>Izmjene i dopune  
povećanje/smanjenje</t>
  </si>
  <si>
    <t>¸&lt;</t>
  </si>
  <si>
    <t>Prihodi od prodaje roba i pružanja usluga  - VP*</t>
  </si>
  <si>
    <t>Naknade troškova radnicima - prijevoz na posao</t>
  </si>
  <si>
    <t>Službena putovanja</t>
  </si>
  <si>
    <t>Usluga telefona pošte i prijevoza</t>
  </si>
  <si>
    <t>Uredski materijal i ostali materijalni rashodi</t>
  </si>
  <si>
    <t>Električna energija</t>
  </si>
  <si>
    <t>Sitni inventar</t>
  </si>
  <si>
    <t>Premije osiguranja</t>
  </si>
  <si>
    <t>Reprezentacija</t>
  </si>
  <si>
    <t>Članarine</t>
  </si>
  <si>
    <t>Pristojbe i naknade</t>
  </si>
  <si>
    <t>Ostali nespomenuti rashodi poslovanja</t>
  </si>
  <si>
    <t>Usluga tekućeg i investicijskog održavanja</t>
  </si>
  <si>
    <t>Stručno usavršavanje zaposlenika</t>
  </si>
  <si>
    <t>Usluga promidžbe i informiranja</t>
  </si>
  <si>
    <t>Komunalne usluge</t>
  </si>
  <si>
    <t>Zakupnine i najamnine</t>
  </si>
  <si>
    <t>Zdravstvene usluge</t>
  </si>
  <si>
    <t>Računalne usluge</t>
  </si>
  <si>
    <t>Ostale usluge</t>
  </si>
  <si>
    <t>Plan za 2020.</t>
  </si>
  <si>
    <t>Novi plan za 2020.</t>
  </si>
  <si>
    <t xml:space="preserve">Novi plan za 2020. </t>
  </si>
  <si>
    <t>Grafičke i fotografske usluge</t>
  </si>
  <si>
    <t>Materijal za higijenske potrebe</t>
  </si>
  <si>
    <t>Komunalna naknada i naknada za uređ.voda</t>
  </si>
  <si>
    <t>Ostali financijski rashodi - platni promet</t>
  </si>
  <si>
    <t>Plan za 2020</t>
  </si>
  <si>
    <t xml:space="preserve"> </t>
  </si>
  <si>
    <t>Zadar,  prosinac 2020.g.</t>
  </si>
  <si>
    <t xml:space="preserve">IZMJENE I DOPUNE FINANCIJSKOG PLAN ZA 2020.   </t>
  </si>
  <si>
    <t>Klasa:</t>
  </si>
  <si>
    <t>Urbroj:</t>
  </si>
  <si>
    <t>OSNOVNA GLAZBENA ŠKOLA sv. BENEDIKTA - Zadar</t>
  </si>
  <si>
    <t>Madijevaca 10.</t>
  </si>
  <si>
    <t>Participacija roditelja</t>
  </si>
  <si>
    <t>Najam instrumenta</t>
  </si>
  <si>
    <t xml:space="preserve">Prihodi po posebnim propisima </t>
  </si>
  <si>
    <t>Prihodi od donacija iz proračuna - Grad Zadar</t>
  </si>
  <si>
    <t>Prihodi od donacija MZO - plaće i naknade</t>
  </si>
  <si>
    <t xml:space="preserve">Ostali rashodi za radnike - jubi., božić.,dar djeci </t>
  </si>
  <si>
    <t>Intelektualne usluge</t>
  </si>
  <si>
    <t>Materijal i sirovine</t>
  </si>
  <si>
    <t>Materijal za potrebe nastave</t>
  </si>
  <si>
    <t>Kotizacije</t>
  </si>
  <si>
    <t>;</t>
  </si>
  <si>
    <t xml:space="preserve">IZMJENE I DOPUNE FINANCIJSKOG PLANA   2020 </t>
  </si>
  <si>
    <t>Predsjednik Školskog odbora</t>
  </si>
  <si>
    <t>Opatica M. Anastazija Čizmin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</si>
</sst>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0.00_ ;[Red]\-0.0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sz val="22"/>
      <color indexed="8"/>
      <name val="Calibri"/>
      <family val="2"/>
    </font>
    <font>
      <b/>
      <sz val="22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b/>
      <i/>
      <sz val="22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  <font>
      <b/>
      <i/>
      <sz val="22"/>
      <color theme="1"/>
      <name val="Calibri"/>
      <family val="2"/>
    </font>
    <font>
      <b/>
      <i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uble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double"/>
      <top style="hair"/>
      <bottom style="dotted"/>
    </border>
    <border>
      <left style="double"/>
      <right style="double"/>
      <top style="dotted"/>
      <bottom style="double"/>
    </border>
    <border>
      <left style="dotted"/>
      <right style="double"/>
      <top style="dotted"/>
      <bottom style="dotted"/>
    </border>
    <border>
      <left style="dotted"/>
      <right style="double"/>
      <top>
        <color indexed="63"/>
      </top>
      <bottom style="dotted"/>
    </border>
    <border>
      <left style="dotted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>
        <color indexed="63"/>
      </right>
      <top style="hair"/>
      <bottom style="dotted"/>
    </border>
    <border>
      <left style="double"/>
      <right>
        <color indexed="63"/>
      </right>
      <top style="hair"/>
      <bottom style="dotted"/>
    </border>
    <border>
      <left style="hair"/>
      <right style="double"/>
      <top style="hair"/>
      <bottom style="dotted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wrapText="1"/>
    </xf>
    <xf numFmtId="199" fontId="20" fillId="33" borderId="13" xfId="0" applyNumberFormat="1" applyFont="1" applyFill="1" applyBorder="1" applyAlignment="1">
      <alignment/>
    </xf>
    <xf numFmtId="199" fontId="20" fillId="33" borderId="14" xfId="0" applyNumberFormat="1" applyFont="1" applyFill="1" applyBorder="1" applyAlignment="1">
      <alignment/>
    </xf>
    <xf numFmtId="199" fontId="20" fillId="33" borderId="15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wrapText="1"/>
    </xf>
    <xf numFmtId="199" fontId="21" fillId="0" borderId="16" xfId="0" applyNumberFormat="1" applyFont="1" applyBorder="1" applyAlignment="1">
      <alignment/>
    </xf>
    <xf numFmtId="199" fontId="21" fillId="0" borderId="17" xfId="0" applyNumberFormat="1" applyFont="1" applyBorder="1" applyAlignment="1">
      <alignment/>
    </xf>
    <xf numFmtId="199" fontId="21" fillId="0" borderId="19" xfId="0" applyNumberFormat="1" applyFont="1" applyBorder="1" applyAlignment="1">
      <alignment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wrapText="1"/>
    </xf>
    <xf numFmtId="199" fontId="20" fillId="33" borderId="16" xfId="0" applyNumberFormat="1" applyFont="1" applyFill="1" applyBorder="1" applyAlignment="1">
      <alignment/>
    </xf>
    <xf numFmtId="199" fontId="20" fillId="33" borderId="17" xfId="0" applyNumberFormat="1" applyFont="1" applyFill="1" applyBorder="1" applyAlignment="1">
      <alignment/>
    </xf>
    <xf numFmtId="199" fontId="20" fillId="33" borderId="19" xfId="0" applyNumberFormat="1" applyFont="1" applyFill="1" applyBorder="1" applyAlignment="1">
      <alignment/>
    </xf>
    <xf numFmtId="199" fontId="21" fillId="0" borderId="16" xfId="0" applyNumberFormat="1" applyFont="1" applyBorder="1" applyAlignment="1">
      <alignment vertical="center"/>
    </xf>
    <xf numFmtId="199" fontId="21" fillId="0" borderId="17" xfId="0" applyNumberFormat="1" applyFont="1" applyBorder="1" applyAlignment="1">
      <alignment vertical="center"/>
    </xf>
    <xf numFmtId="199" fontId="21" fillId="0" borderId="19" xfId="0" applyNumberFormat="1" applyFont="1" applyBorder="1" applyAlignment="1">
      <alignment vertical="center"/>
    </xf>
    <xf numFmtId="199" fontId="21" fillId="0" borderId="20" xfId="0" applyNumberFormat="1" applyFont="1" applyBorder="1" applyAlignment="1">
      <alignment/>
    </xf>
    <xf numFmtId="199" fontId="21" fillId="0" borderId="21" xfId="0" applyNumberFormat="1" applyFont="1" applyBorder="1" applyAlignment="1">
      <alignment/>
    </xf>
    <xf numFmtId="199" fontId="21" fillId="0" borderId="22" xfId="0" applyNumberFormat="1" applyFont="1" applyBorder="1" applyAlignment="1">
      <alignment/>
    </xf>
    <xf numFmtId="199" fontId="20" fillId="33" borderId="23" xfId="0" applyNumberFormat="1" applyFont="1" applyFill="1" applyBorder="1" applyAlignment="1">
      <alignment horizontal="right" vertical="center"/>
    </xf>
    <xf numFmtId="199" fontId="20" fillId="0" borderId="23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0" fillId="33" borderId="16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199" fontId="20" fillId="33" borderId="16" xfId="0" applyNumberFormat="1" applyFont="1" applyFill="1" applyBorder="1" applyAlignment="1">
      <alignment vertical="center"/>
    </xf>
    <xf numFmtId="199" fontId="20" fillId="33" borderId="17" xfId="0" applyNumberFormat="1" applyFont="1" applyFill="1" applyBorder="1" applyAlignment="1">
      <alignment vertical="center"/>
    </xf>
    <xf numFmtId="199" fontId="20" fillId="33" borderId="19" xfId="0" applyNumberFormat="1" applyFont="1" applyFill="1" applyBorder="1" applyAlignment="1">
      <alignment vertical="center"/>
    </xf>
    <xf numFmtId="199" fontId="21" fillId="0" borderId="0" xfId="0" applyNumberFormat="1" applyFont="1" applyAlignment="1">
      <alignment/>
    </xf>
    <xf numFmtId="199" fontId="21" fillId="0" borderId="20" xfId="0" applyNumberFormat="1" applyFont="1" applyBorder="1" applyAlignment="1">
      <alignment vertical="center"/>
    </xf>
    <xf numFmtId="199" fontId="21" fillId="0" borderId="21" xfId="0" applyNumberFormat="1" applyFont="1" applyBorder="1" applyAlignment="1">
      <alignment vertical="center"/>
    </xf>
    <xf numFmtId="199" fontId="21" fillId="0" borderId="22" xfId="0" applyNumberFormat="1" applyFont="1" applyBorder="1" applyAlignment="1">
      <alignment vertical="center"/>
    </xf>
    <xf numFmtId="199" fontId="20" fillId="33" borderId="18" xfId="0" applyNumberFormat="1" applyFont="1" applyFill="1" applyBorder="1" applyAlignment="1">
      <alignment vertical="center"/>
    </xf>
    <xf numFmtId="199" fontId="21" fillId="0" borderId="18" xfId="0" applyNumberFormat="1" applyFont="1" applyBorder="1" applyAlignment="1">
      <alignment vertic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4" xfId="0" applyFont="1" applyBorder="1" applyAlignment="1">
      <alignment wrapText="1"/>
    </xf>
    <xf numFmtId="199" fontId="21" fillId="0" borderId="24" xfId="0" applyNumberFormat="1" applyFont="1" applyBorder="1" applyAlignment="1">
      <alignment vertical="center"/>
    </xf>
    <xf numFmtId="199" fontId="20" fillId="33" borderId="23" xfId="0" applyNumberFormat="1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199" fontId="20" fillId="0" borderId="13" xfId="0" applyNumberFormat="1" applyFont="1" applyBorder="1" applyAlignment="1">
      <alignment/>
    </xf>
    <xf numFmtId="199" fontId="20" fillId="0" borderId="14" xfId="0" applyNumberFormat="1" applyFont="1" applyBorder="1" applyAlignment="1">
      <alignment/>
    </xf>
    <xf numFmtId="199" fontId="20" fillId="0" borderId="15" xfId="0" applyNumberFormat="1" applyFont="1" applyBorder="1" applyAlignment="1">
      <alignment/>
    </xf>
    <xf numFmtId="199" fontId="20" fillId="33" borderId="25" xfId="0" applyNumberFormat="1" applyFont="1" applyFill="1" applyBorder="1" applyAlignment="1">
      <alignment/>
    </xf>
    <xf numFmtId="199" fontId="20" fillId="33" borderId="26" xfId="0" applyNumberFormat="1" applyFont="1" applyFill="1" applyBorder="1" applyAlignment="1">
      <alignment/>
    </xf>
    <xf numFmtId="199" fontId="20" fillId="33" borderId="27" xfId="0" applyNumberFormat="1" applyFont="1" applyFill="1" applyBorder="1" applyAlignment="1">
      <alignment/>
    </xf>
    <xf numFmtId="199" fontId="20" fillId="0" borderId="16" xfId="0" applyNumberFormat="1" applyFont="1" applyBorder="1" applyAlignment="1">
      <alignment/>
    </xf>
    <xf numFmtId="199" fontId="20" fillId="0" borderId="17" xfId="0" applyNumberFormat="1" applyFont="1" applyBorder="1" applyAlignment="1">
      <alignment/>
    </xf>
    <xf numFmtId="199" fontId="20" fillId="0" borderId="19" xfId="0" applyNumberFormat="1" applyFont="1" applyBorder="1" applyAlignment="1">
      <alignment/>
    </xf>
    <xf numFmtId="199" fontId="20" fillId="0" borderId="20" xfId="0" applyNumberFormat="1" applyFont="1" applyBorder="1" applyAlignment="1">
      <alignment/>
    </xf>
    <xf numFmtId="199" fontId="20" fillId="0" borderId="21" xfId="0" applyNumberFormat="1" applyFont="1" applyBorder="1" applyAlignment="1">
      <alignment/>
    </xf>
    <xf numFmtId="199" fontId="20" fillId="0" borderId="22" xfId="0" applyNumberFormat="1" applyFont="1" applyBorder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3" borderId="12" xfId="0" applyFont="1" applyFill="1" applyBorder="1" applyAlignment="1">
      <alignment wrapText="1"/>
    </xf>
    <xf numFmtId="199" fontId="24" fillId="33" borderId="13" xfId="0" applyNumberFormat="1" applyFont="1" applyFill="1" applyBorder="1" applyAlignment="1">
      <alignment/>
    </xf>
    <xf numFmtId="199" fontId="24" fillId="33" borderId="14" xfId="0" applyNumberFormat="1" applyFont="1" applyFill="1" applyBorder="1" applyAlignment="1">
      <alignment/>
    </xf>
    <xf numFmtId="199" fontId="24" fillId="33" borderId="15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wrapText="1"/>
    </xf>
    <xf numFmtId="199" fontId="22" fillId="0" borderId="16" xfId="0" applyNumberFormat="1" applyFont="1" applyBorder="1" applyAlignment="1">
      <alignment/>
    </xf>
    <xf numFmtId="199" fontId="22" fillId="0" borderId="17" xfId="0" applyNumberFormat="1" applyFont="1" applyBorder="1" applyAlignment="1">
      <alignment/>
    </xf>
    <xf numFmtId="199" fontId="22" fillId="0" borderId="19" xfId="0" applyNumberFormat="1" applyFont="1" applyBorder="1" applyAlignment="1">
      <alignment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24" fillId="33" borderId="18" xfId="0" applyFont="1" applyFill="1" applyBorder="1" applyAlignment="1">
      <alignment wrapText="1"/>
    </xf>
    <xf numFmtId="199" fontId="24" fillId="33" borderId="16" xfId="0" applyNumberFormat="1" applyFont="1" applyFill="1" applyBorder="1" applyAlignment="1">
      <alignment/>
    </xf>
    <xf numFmtId="199" fontId="24" fillId="33" borderId="17" xfId="0" applyNumberFormat="1" applyFont="1" applyFill="1" applyBorder="1" applyAlignment="1">
      <alignment/>
    </xf>
    <xf numFmtId="199" fontId="24" fillId="33" borderId="19" xfId="0" applyNumberFormat="1" applyFont="1" applyFill="1" applyBorder="1" applyAlignment="1">
      <alignment/>
    </xf>
    <xf numFmtId="199" fontId="22" fillId="0" borderId="16" xfId="0" applyNumberFormat="1" applyFont="1" applyBorder="1" applyAlignment="1">
      <alignment vertical="center"/>
    </xf>
    <xf numFmtId="199" fontId="22" fillId="0" borderId="17" xfId="0" applyNumberFormat="1" applyFont="1" applyBorder="1" applyAlignment="1">
      <alignment vertical="center"/>
    </xf>
    <xf numFmtId="199" fontId="22" fillId="0" borderId="19" xfId="0" applyNumberFormat="1" applyFont="1" applyBorder="1" applyAlignment="1">
      <alignment vertical="center"/>
    </xf>
    <xf numFmtId="199" fontId="22" fillId="0" borderId="20" xfId="0" applyNumberFormat="1" applyFont="1" applyBorder="1" applyAlignment="1">
      <alignment/>
    </xf>
    <xf numFmtId="199" fontId="22" fillId="0" borderId="21" xfId="0" applyNumberFormat="1" applyFont="1" applyBorder="1" applyAlignment="1">
      <alignment/>
    </xf>
    <xf numFmtId="199" fontId="22" fillId="0" borderId="22" xfId="0" applyNumberFormat="1" applyFont="1" applyBorder="1" applyAlignment="1">
      <alignment/>
    </xf>
    <xf numFmtId="199" fontId="24" fillId="33" borderId="23" xfId="0" applyNumberFormat="1" applyFont="1" applyFill="1" applyBorder="1" applyAlignment="1">
      <alignment horizontal="right" vertical="center"/>
    </xf>
    <xf numFmtId="199" fontId="24" fillId="0" borderId="23" xfId="0" applyNumberFormat="1" applyFont="1" applyBorder="1" applyAlignment="1">
      <alignment horizontal="right" vertical="center"/>
    </xf>
    <xf numFmtId="0" fontId="47" fillId="0" borderId="30" xfId="0" applyFont="1" applyBorder="1" applyAlignment="1">
      <alignment horizontal="center" vertical="center" wrapText="1"/>
    </xf>
    <xf numFmtId="0" fontId="24" fillId="33" borderId="13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24" fillId="33" borderId="31" xfId="0" applyFont="1" applyFill="1" applyBorder="1" applyAlignment="1">
      <alignment wrapText="1"/>
    </xf>
    <xf numFmtId="199" fontId="24" fillId="33" borderId="32" xfId="0" applyNumberFormat="1" applyFont="1" applyFill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9" fontId="22" fillId="0" borderId="25" xfId="0" applyNumberFormat="1" applyFont="1" applyBorder="1" applyAlignment="1">
      <alignment vertical="center"/>
    </xf>
    <xf numFmtId="0" fontId="24" fillId="33" borderId="16" xfId="0" applyFont="1" applyFill="1" applyBorder="1" applyAlignment="1">
      <alignment/>
    </xf>
    <xf numFmtId="0" fontId="24" fillId="33" borderId="17" xfId="0" applyFont="1" applyFill="1" applyBorder="1" applyAlignment="1">
      <alignment/>
    </xf>
    <xf numFmtId="199" fontId="24" fillId="33" borderId="16" xfId="0" applyNumberFormat="1" applyFont="1" applyFill="1" applyBorder="1" applyAlignment="1">
      <alignment vertical="center"/>
    </xf>
    <xf numFmtId="199" fontId="24" fillId="33" borderId="17" xfId="0" applyNumberFormat="1" applyFont="1" applyFill="1" applyBorder="1" applyAlignment="1">
      <alignment vertical="center"/>
    </xf>
    <xf numFmtId="199" fontId="24" fillId="33" borderId="19" xfId="0" applyNumberFormat="1" applyFont="1" applyFill="1" applyBorder="1" applyAlignment="1">
      <alignment vertical="center"/>
    </xf>
    <xf numFmtId="199" fontId="24" fillId="33" borderId="25" xfId="0" applyNumberFormat="1" applyFont="1" applyFill="1" applyBorder="1" applyAlignment="1">
      <alignment vertical="center"/>
    </xf>
    <xf numFmtId="199" fontId="22" fillId="0" borderId="0" xfId="0" applyNumberFormat="1" applyFont="1" applyAlignment="1">
      <alignment/>
    </xf>
    <xf numFmtId="199" fontId="22" fillId="0" borderId="20" xfId="0" applyNumberFormat="1" applyFont="1" applyBorder="1" applyAlignment="1">
      <alignment vertical="center"/>
    </xf>
    <xf numFmtId="199" fontId="22" fillId="0" borderId="21" xfId="0" applyNumberFormat="1" applyFont="1" applyBorder="1" applyAlignment="1">
      <alignment vertical="center"/>
    </xf>
    <xf numFmtId="199" fontId="22" fillId="0" borderId="22" xfId="0" applyNumberFormat="1" applyFont="1" applyBorder="1" applyAlignment="1">
      <alignment vertical="center"/>
    </xf>
    <xf numFmtId="199" fontId="22" fillId="0" borderId="33" xfId="0" applyNumberFormat="1" applyFont="1" applyBorder="1" applyAlignment="1">
      <alignment vertical="center"/>
    </xf>
    <xf numFmtId="199" fontId="22" fillId="0" borderId="10" xfId="0" applyNumberFormat="1" applyFont="1" applyBorder="1" applyAlignment="1">
      <alignment vertical="center"/>
    </xf>
    <xf numFmtId="199" fontId="22" fillId="0" borderId="11" xfId="0" applyNumberFormat="1" applyFont="1" applyBorder="1" applyAlignment="1">
      <alignment vertical="center"/>
    </xf>
    <xf numFmtId="199" fontId="22" fillId="0" borderId="12" xfId="0" applyNumberFormat="1" applyFont="1" applyBorder="1" applyAlignment="1">
      <alignment vertical="center"/>
    </xf>
    <xf numFmtId="199" fontId="22" fillId="0" borderId="34" xfId="0" applyNumberFormat="1" applyFont="1" applyBorder="1" applyAlignment="1">
      <alignment vertical="center"/>
    </xf>
    <xf numFmtId="199" fontId="22" fillId="0" borderId="26" xfId="0" applyNumberFormat="1" applyFont="1" applyBorder="1" applyAlignment="1">
      <alignment vertical="center"/>
    </xf>
    <xf numFmtId="199" fontId="24" fillId="33" borderId="18" xfId="0" applyNumberFormat="1" applyFont="1" applyFill="1" applyBorder="1" applyAlignment="1">
      <alignment vertical="center"/>
    </xf>
    <xf numFmtId="199" fontId="24" fillId="33" borderId="35" xfId="0" applyNumberFormat="1" applyFont="1" applyFill="1" applyBorder="1" applyAlignment="1">
      <alignment vertical="center"/>
    </xf>
    <xf numFmtId="199" fontId="24" fillId="33" borderId="26" xfId="0" applyNumberFormat="1" applyFont="1" applyFill="1" applyBorder="1" applyAlignment="1">
      <alignment vertical="center"/>
    </xf>
    <xf numFmtId="199" fontId="22" fillId="0" borderId="18" xfId="0" applyNumberFormat="1" applyFont="1" applyBorder="1" applyAlignment="1">
      <alignment vertical="center"/>
    </xf>
    <xf numFmtId="199" fontId="22" fillId="0" borderId="35" xfId="0" applyNumberFormat="1" applyFont="1" applyBorder="1" applyAlignment="1">
      <alignment vertical="center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4" xfId="0" applyFont="1" applyBorder="1" applyAlignment="1">
      <alignment wrapText="1"/>
    </xf>
    <xf numFmtId="199" fontId="22" fillId="0" borderId="24" xfId="0" applyNumberFormat="1" applyFont="1" applyBorder="1" applyAlignment="1">
      <alignment vertical="center"/>
    </xf>
    <xf numFmtId="199" fontId="22" fillId="0" borderId="36" xfId="0" applyNumberFormat="1" applyFont="1" applyBorder="1" applyAlignment="1">
      <alignment vertical="center"/>
    </xf>
    <xf numFmtId="199" fontId="22" fillId="0" borderId="37" xfId="0" applyNumberFormat="1" applyFont="1" applyBorder="1" applyAlignment="1">
      <alignment vertical="center"/>
    </xf>
    <xf numFmtId="199" fontId="24" fillId="33" borderId="23" xfId="0" applyNumberFormat="1" applyFont="1" applyFill="1" applyBorder="1" applyAlignment="1">
      <alignment vertical="center"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0" fillId="33" borderId="42" xfId="0" applyFont="1" applyFill="1" applyBorder="1" applyAlignment="1">
      <alignment wrapText="1"/>
    </xf>
    <xf numFmtId="199" fontId="20" fillId="33" borderId="43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19" xfId="0" applyFont="1" applyBorder="1" applyAlignment="1">
      <alignment wrapText="1"/>
    </xf>
    <xf numFmtId="199" fontId="21" fillId="0" borderId="44" xfId="0" applyNumberFormat="1" applyFont="1" applyBorder="1" applyAlignment="1">
      <alignment/>
    </xf>
    <xf numFmtId="199" fontId="21" fillId="0" borderId="18" xfId="0" applyNumberFormat="1" applyFont="1" applyBorder="1" applyAlignment="1">
      <alignment/>
    </xf>
    <xf numFmtId="199" fontId="21" fillId="0" borderId="26" xfId="0" applyNumberFormat="1" applyFont="1" applyBorder="1" applyAlignment="1">
      <alignment/>
    </xf>
    <xf numFmtId="0" fontId="20" fillId="33" borderId="19" xfId="0" applyFont="1" applyFill="1" applyBorder="1" applyAlignment="1">
      <alignment wrapText="1"/>
    </xf>
    <xf numFmtId="199" fontId="21" fillId="0" borderId="44" xfId="0" applyNumberFormat="1" applyFont="1" applyBorder="1" applyAlignment="1">
      <alignment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wrapText="1"/>
    </xf>
    <xf numFmtId="199" fontId="21" fillId="0" borderId="45" xfId="0" applyNumberFormat="1" applyFont="1" applyBorder="1" applyAlignment="1">
      <alignment/>
    </xf>
    <xf numFmtId="199" fontId="21" fillId="0" borderId="24" xfId="0" applyNumberFormat="1" applyFont="1" applyBorder="1" applyAlignment="1">
      <alignment/>
    </xf>
    <xf numFmtId="199" fontId="20" fillId="33" borderId="46" xfId="0" applyNumberFormat="1" applyFont="1" applyFill="1" applyBorder="1" applyAlignment="1">
      <alignment horizontal="right" vertical="center"/>
    </xf>
    <xf numFmtId="199" fontId="20" fillId="33" borderId="47" xfId="0" applyNumberFormat="1" applyFont="1" applyFill="1" applyBorder="1" applyAlignment="1">
      <alignment horizontal="right" vertical="center"/>
    </xf>
    <xf numFmtId="199" fontId="20" fillId="33" borderId="48" xfId="0" applyNumberFormat="1" applyFont="1" applyFill="1" applyBorder="1" applyAlignment="1">
      <alignment horizontal="right" vertical="center"/>
    </xf>
    <xf numFmtId="199" fontId="20" fillId="0" borderId="49" xfId="0" applyNumberFormat="1" applyFont="1" applyBorder="1" applyAlignment="1">
      <alignment horizontal="right" vertical="center"/>
    </xf>
    <xf numFmtId="199" fontId="20" fillId="0" borderId="48" xfId="0" applyNumberFormat="1" applyFont="1" applyBorder="1" applyAlignment="1">
      <alignment horizontal="right" vertical="center"/>
    </xf>
    <xf numFmtId="199" fontId="20" fillId="33" borderId="49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199" fontId="20" fillId="33" borderId="10" xfId="0" applyNumberFormat="1" applyFont="1" applyFill="1" applyBorder="1" applyAlignment="1">
      <alignment/>
    </xf>
    <xf numFmtId="199" fontId="20" fillId="33" borderId="12" xfId="0" applyNumberFormat="1" applyFont="1" applyFill="1" applyBorder="1" applyAlignment="1">
      <alignment/>
    </xf>
    <xf numFmtId="199" fontId="20" fillId="33" borderId="31" xfId="0" applyNumberFormat="1" applyFont="1" applyFill="1" applyBorder="1" applyAlignment="1">
      <alignment/>
    </xf>
    <xf numFmtId="199" fontId="20" fillId="33" borderId="50" xfId="0" applyNumberFormat="1" applyFont="1" applyFill="1" applyBorder="1" applyAlignment="1">
      <alignment/>
    </xf>
    <xf numFmtId="199" fontId="21" fillId="0" borderId="51" xfId="0" applyNumberFormat="1" applyFont="1" applyBorder="1" applyAlignment="1">
      <alignment vertical="center"/>
    </xf>
    <xf numFmtId="199" fontId="21" fillId="0" borderId="52" xfId="0" applyNumberFormat="1" applyFont="1" applyBorder="1" applyAlignment="1">
      <alignment vertical="center"/>
    </xf>
    <xf numFmtId="199" fontId="20" fillId="33" borderId="51" xfId="0" applyNumberFormat="1" applyFont="1" applyFill="1" applyBorder="1" applyAlignment="1">
      <alignment vertical="center"/>
    </xf>
    <xf numFmtId="199" fontId="20" fillId="33" borderId="27" xfId="0" applyNumberFormat="1" applyFont="1" applyFill="1" applyBorder="1" applyAlignment="1">
      <alignment vertical="center"/>
    </xf>
    <xf numFmtId="199" fontId="20" fillId="33" borderId="52" xfId="0" applyNumberFormat="1" applyFont="1" applyFill="1" applyBorder="1" applyAlignment="1">
      <alignment vertical="center"/>
    </xf>
    <xf numFmtId="199" fontId="21" fillId="0" borderId="27" xfId="0" applyNumberFormat="1" applyFont="1" applyBorder="1" applyAlignment="1">
      <alignment vertical="center"/>
    </xf>
    <xf numFmtId="199" fontId="20" fillId="33" borderId="44" xfId="0" applyNumberFormat="1" applyFont="1" applyFill="1" applyBorder="1" applyAlignment="1">
      <alignment vertical="center"/>
    </xf>
    <xf numFmtId="199" fontId="21" fillId="0" borderId="45" xfId="0" applyNumberFormat="1" applyFont="1" applyBorder="1" applyAlignment="1">
      <alignment vertical="center"/>
    </xf>
    <xf numFmtId="199" fontId="20" fillId="33" borderId="49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47" fillId="0" borderId="5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 wrapText="1"/>
    </xf>
    <xf numFmtId="199" fontId="24" fillId="33" borderId="31" xfId="0" applyNumberFormat="1" applyFont="1" applyFill="1" applyBorder="1" applyAlignment="1">
      <alignment/>
    </xf>
    <xf numFmtId="199" fontId="22" fillId="0" borderId="18" xfId="0" applyNumberFormat="1" applyFont="1" applyBorder="1" applyAlignment="1">
      <alignment/>
    </xf>
    <xf numFmtId="199" fontId="24" fillId="33" borderId="18" xfId="0" applyNumberFormat="1" applyFont="1" applyFill="1" applyBorder="1" applyAlignment="1">
      <alignment/>
    </xf>
    <xf numFmtId="199" fontId="22" fillId="0" borderId="24" xfId="0" applyNumberFormat="1" applyFont="1" applyBorder="1" applyAlignment="1">
      <alignment/>
    </xf>
    <xf numFmtId="0" fontId="47" fillId="0" borderId="39" xfId="0" applyFont="1" applyBorder="1" applyAlignment="1">
      <alignment horizontal="center" vertical="center" wrapText="1"/>
    </xf>
    <xf numFmtId="199" fontId="49" fillId="0" borderId="23" xfId="0" applyNumberFormat="1" applyFont="1" applyBorder="1" applyAlignment="1">
      <alignment vertical="center"/>
    </xf>
    <xf numFmtId="199" fontId="49" fillId="0" borderId="49" xfId="0" applyNumberFormat="1" applyFont="1" applyBorder="1" applyAlignment="1">
      <alignment vertical="center"/>
    </xf>
    <xf numFmtId="0" fontId="50" fillId="0" borderId="0" xfId="0" applyFont="1" applyAlignment="1">
      <alignment/>
    </xf>
    <xf numFmtId="199" fontId="21" fillId="0" borderId="25" xfId="0" applyNumberFormat="1" applyFont="1" applyBorder="1" applyAlignment="1">
      <alignment/>
    </xf>
    <xf numFmtId="199" fontId="21" fillId="0" borderId="27" xfId="0" applyNumberFormat="1" applyFont="1" applyBorder="1" applyAlignment="1">
      <alignment/>
    </xf>
    <xf numFmtId="199" fontId="21" fillId="0" borderId="51" xfId="0" applyNumberFormat="1" applyFont="1" applyBorder="1" applyAlignment="1">
      <alignment/>
    </xf>
    <xf numFmtId="0" fontId="21" fillId="0" borderId="55" xfId="0" applyFont="1" applyBorder="1" applyAlignment="1">
      <alignment wrapText="1"/>
    </xf>
    <xf numFmtId="0" fontId="21" fillId="0" borderId="56" xfId="0" applyFont="1" applyBorder="1" applyAlignment="1">
      <alignment wrapText="1"/>
    </xf>
    <xf numFmtId="0" fontId="21" fillId="0" borderId="57" xfId="0" applyFont="1" applyBorder="1" applyAlignment="1">
      <alignment/>
    </xf>
    <xf numFmtId="0" fontId="21" fillId="0" borderId="58" xfId="0" applyFont="1" applyBorder="1" applyAlignment="1">
      <alignment/>
    </xf>
    <xf numFmtId="0" fontId="21" fillId="0" borderId="59" xfId="0" applyFont="1" applyBorder="1" applyAlignment="1">
      <alignment/>
    </xf>
    <xf numFmtId="0" fontId="21" fillId="0" borderId="60" xfId="0" applyFont="1" applyBorder="1" applyAlignment="1">
      <alignment/>
    </xf>
    <xf numFmtId="0" fontId="21" fillId="0" borderId="61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63" xfId="0" applyFont="1" applyBorder="1" applyAlignment="1">
      <alignment wrapText="1"/>
    </xf>
    <xf numFmtId="199" fontId="21" fillId="0" borderId="64" xfId="0" applyNumberFormat="1" applyFont="1" applyBorder="1" applyAlignment="1">
      <alignment vertical="center"/>
    </xf>
    <xf numFmtId="199" fontId="21" fillId="0" borderId="65" xfId="0" applyNumberFormat="1" applyFont="1" applyBorder="1" applyAlignment="1">
      <alignment vertical="center"/>
    </xf>
    <xf numFmtId="199" fontId="21" fillId="0" borderId="61" xfId="0" applyNumberFormat="1" applyFont="1" applyBorder="1" applyAlignment="1">
      <alignment vertical="center"/>
    </xf>
    <xf numFmtId="199" fontId="21" fillId="0" borderId="62" xfId="0" applyNumberFormat="1" applyFont="1" applyBorder="1" applyAlignment="1">
      <alignment vertical="center"/>
    </xf>
    <xf numFmtId="199" fontId="21" fillId="0" borderId="66" xfId="0" applyNumberFormat="1" applyFont="1" applyBorder="1" applyAlignment="1">
      <alignment vertical="center"/>
    </xf>
    <xf numFmtId="199" fontId="21" fillId="0" borderId="59" xfId="0" applyNumberFormat="1" applyFont="1" applyBorder="1" applyAlignment="1">
      <alignment vertical="center"/>
    </xf>
    <xf numFmtId="199" fontId="21" fillId="0" borderId="60" xfId="0" applyNumberFormat="1" applyFont="1" applyBorder="1" applyAlignment="1">
      <alignment vertical="center"/>
    </xf>
    <xf numFmtId="199" fontId="21" fillId="0" borderId="67" xfId="0" applyNumberFormat="1" applyFont="1" applyBorder="1" applyAlignment="1">
      <alignment vertical="center"/>
    </xf>
    <xf numFmtId="199" fontId="21" fillId="0" borderId="57" xfId="0" applyNumberFormat="1" applyFont="1" applyBorder="1" applyAlignment="1">
      <alignment vertical="center"/>
    </xf>
    <xf numFmtId="199" fontId="21" fillId="0" borderId="58" xfId="0" applyNumberFormat="1" applyFont="1" applyBorder="1" applyAlignment="1">
      <alignment vertical="center"/>
    </xf>
    <xf numFmtId="199" fontId="21" fillId="0" borderId="68" xfId="0" applyNumberFormat="1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wrapText="1"/>
    </xf>
    <xf numFmtId="199" fontId="21" fillId="0" borderId="10" xfId="0" applyNumberFormat="1" applyFont="1" applyBorder="1" applyAlignment="1">
      <alignment vertical="center"/>
    </xf>
    <xf numFmtId="199" fontId="21" fillId="0" borderId="11" xfId="0" applyNumberFormat="1" applyFont="1" applyBorder="1" applyAlignment="1">
      <alignment vertical="center"/>
    </xf>
    <xf numFmtId="199" fontId="21" fillId="0" borderId="12" xfId="0" applyNumberFormat="1" applyFont="1" applyBorder="1" applyAlignment="1">
      <alignment vertical="center"/>
    </xf>
    <xf numFmtId="199" fontId="21" fillId="0" borderId="69" xfId="0" applyNumberFormat="1" applyFont="1" applyBorder="1" applyAlignment="1">
      <alignment vertical="center"/>
    </xf>
    <xf numFmtId="199" fontId="21" fillId="0" borderId="42" xfId="0" applyNumberFormat="1" applyFont="1" applyBorder="1" applyAlignment="1">
      <alignment vertical="center"/>
    </xf>
    <xf numFmtId="0" fontId="21" fillId="0" borderId="70" xfId="0" applyFont="1" applyBorder="1" applyAlignment="1">
      <alignment/>
    </xf>
    <xf numFmtId="0" fontId="21" fillId="0" borderId="71" xfId="0" applyFont="1" applyBorder="1" applyAlignment="1">
      <alignment/>
    </xf>
    <xf numFmtId="0" fontId="21" fillId="0" borderId="72" xfId="0" applyFont="1" applyBorder="1" applyAlignment="1">
      <alignment wrapText="1"/>
    </xf>
    <xf numFmtId="199" fontId="21" fillId="0" borderId="70" xfId="0" applyNumberFormat="1" applyFont="1" applyBorder="1" applyAlignment="1">
      <alignment vertical="center"/>
    </xf>
    <xf numFmtId="199" fontId="21" fillId="0" borderId="71" xfId="0" applyNumberFormat="1" applyFont="1" applyBorder="1" applyAlignment="1">
      <alignment vertical="center"/>
    </xf>
    <xf numFmtId="199" fontId="21" fillId="0" borderId="72" xfId="0" applyNumberFormat="1" applyFont="1" applyBorder="1" applyAlignment="1">
      <alignment vertical="center"/>
    </xf>
    <xf numFmtId="199" fontId="21" fillId="0" borderId="73" xfId="0" applyNumberFormat="1" applyFont="1" applyBorder="1" applyAlignment="1">
      <alignment vertical="center"/>
    </xf>
    <xf numFmtId="199" fontId="21" fillId="0" borderId="74" xfId="0" applyNumberFormat="1" applyFont="1" applyBorder="1" applyAlignment="1">
      <alignment vertical="center"/>
    </xf>
    <xf numFmtId="0" fontId="20" fillId="33" borderId="75" xfId="0" applyFont="1" applyFill="1" applyBorder="1" applyAlignment="1">
      <alignment/>
    </xf>
    <xf numFmtId="0" fontId="20" fillId="33" borderId="56" xfId="0" applyFont="1" applyFill="1" applyBorder="1" applyAlignment="1">
      <alignment wrapText="1"/>
    </xf>
    <xf numFmtId="0" fontId="20" fillId="33" borderId="76" xfId="0" applyFont="1" applyFill="1" applyBorder="1" applyAlignment="1">
      <alignment/>
    </xf>
    <xf numFmtId="199" fontId="20" fillId="33" borderId="75" xfId="0" applyNumberFormat="1" applyFont="1" applyFill="1" applyBorder="1" applyAlignment="1">
      <alignment vertical="center"/>
    </xf>
    <xf numFmtId="199" fontId="20" fillId="33" borderId="76" xfId="0" applyNumberFormat="1" applyFont="1" applyFill="1" applyBorder="1" applyAlignment="1">
      <alignment vertical="center"/>
    </xf>
    <xf numFmtId="199" fontId="20" fillId="0" borderId="72" xfId="0" applyNumberFormat="1" applyFont="1" applyBorder="1" applyAlignment="1">
      <alignment vertical="center"/>
    </xf>
    <xf numFmtId="199" fontId="20" fillId="33" borderId="77" xfId="0" applyNumberFormat="1" applyFont="1" applyFill="1" applyBorder="1" applyAlignment="1">
      <alignment vertical="center"/>
    </xf>
    <xf numFmtId="4" fontId="21" fillId="0" borderId="0" xfId="0" applyNumberFormat="1" applyFont="1" applyAlignment="1">
      <alignment horizontal="center"/>
    </xf>
    <xf numFmtId="199" fontId="20" fillId="34" borderId="51" xfId="0" applyNumberFormat="1" applyFont="1" applyFill="1" applyBorder="1" applyAlignment="1">
      <alignment vertical="center"/>
    </xf>
    <xf numFmtId="199" fontId="20" fillId="33" borderId="64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47" fillId="0" borderId="78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82" xfId="0" applyFont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85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86" xfId="0" applyFont="1" applyBorder="1" applyAlignment="1">
      <alignment horizontal="center" vertical="center"/>
    </xf>
    <xf numFmtId="0" fontId="24" fillId="33" borderId="49" xfId="0" applyFont="1" applyFill="1" applyBorder="1" applyAlignment="1">
      <alignment horizontal="right"/>
    </xf>
    <xf numFmtId="0" fontId="24" fillId="33" borderId="85" xfId="0" applyFont="1" applyFill="1" applyBorder="1" applyAlignment="1">
      <alignment horizontal="right"/>
    </xf>
    <xf numFmtId="0" fontId="24" fillId="33" borderId="86" xfId="0" applyFont="1" applyFill="1" applyBorder="1" applyAlignment="1">
      <alignment horizontal="right"/>
    </xf>
    <xf numFmtId="0" fontId="47" fillId="0" borderId="48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24" fillId="33" borderId="47" xfId="0" applyFont="1" applyFill="1" applyBorder="1" applyAlignment="1">
      <alignment horizontal="right" vertical="center"/>
    </xf>
    <xf numFmtId="0" fontId="24" fillId="33" borderId="55" xfId="0" applyFont="1" applyFill="1" applyBorder="1" applyAlignment="1">
      <alignment horizontal="right" vertical="center"/>
    </xf>
    <xf numFmtId="0" fontId="24" fillId="0" borderId="49" xfId="0" applyFont="1" applyBorder="1" applyAlignment="1">
      <alignment horizontal="right" vertical="center"/>
    </xf>
    <xf numFmtId="0" fontId="24" fillId="0" borderId="85" xfId="0" applyFont="1" applyBorder="1" applyAlignment="1">
      <alignment horizontal="right" vertical="center"/>
    </xf>
    <xf numFmtId="0" fontId="24" fillId="33" borderId="49" xfId="0" applyFont="1" applyFill="1" applyBorder="1" applyAlignment="1">
      <alignment horizontal="right" vertical="center"/>
    </xf>
    <xf numFmtId="0" fontId="24" fillId="33" borderId="85" xfId="0" applyFont="1" applyFill="1" applyBorder="1" applyAlignment="1">
      <alignment horizontal="right" vertical="center"/>
    </xf>
    <xf numFmtId="0" fontId="47" fillId="0" borderId="83" xfId="0" applyFont="1" applyBorder="1" applyAlignment="1">
      <alignment horizontal="center" vertical="center" wrapText="1"/>
    </xf>
    <xf numFmtId="0" fontId="47" fillId="0" borderId="87" xfId="0" applyFont="1" applyBorder="1" applyAlignment="1">
      <alignment horizontal="center" vertical="center" wrapText="1"/>
    </xf>
    <xf numFmtId="0" fontId="47" fillId="0" borderId="88" xfId="0" applyFont="1" applyBorder="1" applyAlignment="1">
      <alignment horizontal="center" vertical="center"/>
    </xf>
    <xf numFmtId="0" fontId="47" fillId="0" borderId="89" xfId="0" applyFont="1" applyBorder="1" applyAlignment="1">
      <alignment horizontal="center" vertical="center"/>
    </xf>
    <xf numFmtId="0" fontId="47" fillId="0" borderId="9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8" fillId="0" borderId="78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81" xfId="0" applyFont="1" applyBorder="1" applyAlignment="1">
      <alignment horizontal="center" vertical="center"/>
    </xf>
    <xf numFmtId="0" fontId="48" fillId="0" borderId="91" xfId="0" applyFont="1" applyBorder="1" applyAlignment="1">
      <alignment horizontal="center" vertical="center"/>
    </xf>
    <xf numFmtId="0" fontId="48" fillId="0" borderId="92" xfId="0" applyFont="1" applyBorder="1" applyAlignment="1">
      <alignment horizontal="center" vertical="center"/>
    </xf>
    <xf numFmtId="0" fontId="48" fillId="0" borderId="82" xfId="0" applyFont="1" applyBorder="1" applyAlignment="1">
      <alignment horizontal="center" vertical="center"/>
    </xf>
    <xf numFmtId="0" fontId="48" fillId="0" borderId="88" xfId="0" applyFont="1" applyBorder="1" applyAlignment="1">
      <alignment horizontal="center" vertical="center" wrapText="1"/>
    </xf>
    <xf numFmtId="0" fontId="48" fillId="0" borderId="82" xfId="0" applyFont="1" applyBorder="1" applyAlignment="1">
      <alignment horizontal="center" vertical="center" wrapText="1"/>
    </xf>
    <xf numFmtId="0" fontId="48" fillId="0" borderId="88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33" borderId="49" xfId="0" applyFont="1" applyFill="1" applyBorder="1" applyAlignment="1">
      <alignment horizontal="right" vertical="center"/>
    </xf>
    <xf numFmtId="0" fontId="20" fillId="33" borderId="85" xfId="0" applyFont="1" applyFill="1" applyBorder="1" applyAlignment="1">
      <alignment horizontal="right" vertical="center"/>
    </xf>
    <xf numFmtId="0" fontId="20" fillId="0" borderId="49" xfId="0" applyFont="1" applyBorder="1" applyAlignment="1">
      <alignment horizontal="right" vertical="center"/>
    </xf>
    <xf numFmtId="0" fontId="20" fillId="0" borderId="85" xfId="0" applyFont="1" applyBorder="1" applyAlignment="1">
      <alignment horizontal="right" vertical="center"/>
    </xf>
    <xf numFmtId="0" fontId="48" fillId="0" borderId="93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20" fillId="33" borderId="16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horizontal="right" vertical="center"/>
    </xf>
    <xf numFmtId="0" fontId="20" fillId="33" borderId="19" xfId="0" applyFont="1" applyFill="1" applyBorder="1" applyAlignment="1">
      <alignment horizontal="right" vertical="center"/>
    </xf>
    <xf numFmtId="0" fontId="20" fillId="0" borderId="16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0" fillId="0" borderId="20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0" fontId="48" fillId="0" borderId="89" xfId="0" applyFont="1" applyBorder="1" applyAlignment="1">
      <alignment horizontal="center" vertical="center"/>
    </xf>
    <xf numFmtId="0" fontId="48" fillId="0" borderId="90" xfId="0" applyFont="1" applyBorder="1" applyAlignment="1">
      <alignment horizontal="center" vertical="center"/>
    </xf>
    <xf numFmtId="0" fontId="20" fillId="33" borderId="49" xfId="0" applyFont="1" applyFill="1" applyBorder="1" applyAlignment="1">
      <alignment horizontal="right"/>
    </xf>
    <xf numFmtId="0" fontId="20" fillId="33" borderId="85" xfId="0" applyFont="1" applyFill="1" applyBorder="1" applyAlignment="1">
      <alignment horizontal="right"/>
    </xf>
    <xf numFmtId="0" fontId="20" fillId="33" borderId="86" xfId="0" applyFont="1" applyFill="1" applyBorder="1" applyAlignment="1">
      <alignment horizontal="right"/>
    </xf>
    <xf numFmtId="0" fontId="49" fillId="0" borderId="49" xfId="0" applyFont="1" applyBorder="1" applyAlignment="1">
      <alignment horizontal="right"/>
    </xf>
    <xf numFmtId="0" fontId="49" fillId="0" borderId="85" xfId="0" applyFont="1" applyBorder="1" applyAlignment="1">
      <alignment horizontal="right"/>
    </xf>
    <xf numFmtId="0" fontId="49" fillId="0" borderId="86" xfId="0" applyFont="1" applyBorder="1" applyAlignment="1">
      <alignment horizontal="right"/>
    </xf>
    <xf numFmtId="0" fontId="52" fillId="0" borderId="49" xfId="0" applyFont="1" applyBorder="1" applyAlignment="1">
      <alignment horizontal="center" vertical="center"/>
    </xf>
    <xf numFmtId="0" fontId="52" fillId="0" borderId="85" xfId="0" applyFont="1" applyBorder="1" applyAlignment="1">
      <alignment horizontal="center" vertical="center"/>
    </xf>
    <xf numFmtId="0" fontId="52" fillId="0" borderId="86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48" fillId="0" borderId="92" xfId="0" applyFont="1" applyBorder="1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Knjiga3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tabSelected="1" zoomScale="70" zoomScaleNormal="70" zoomScalePageLayoutView="0" workbookViewId="0" topLeftCell="A16">
      <selection activeCell="G56" sqref="G56"/>
    </sheetView>
  </sheetViews>
  <sheetFormatPr defaultColWidth="9.140625" defaultRowHeight="12.75"/>
  <cols>
    <col min="1" max="1" width="8.421875" style="63" customWidth="1"/>
    <col min="2" max="2" width="8.7109375" style="63" customWidth="1"/>
    <col min="3" max="3" width="70.28125" style="63" customWidth="1"/>
    <col min="4" max="4" width="25.8515625" style="63" customWidth="1"/>
    <col min="5" max="5" width="28.7109375" style="63" customWidth="1"/>
    <col min="6" max="6" width="24.00390625" style="63" customWidth="1"/>
    <col min="7" max="7" width="27.57421875" style="63" customWidth="1"/>
    <col min="8" max="8" width="30.421875" style="63" customWidth="1"/>
    <col min="9" max="9" width="29.7109375" style="63" customWidth="1"/>
    <col min="10" max="10" width="27.57421875" style="63" customWidth="1"/>
    <col min="11" max="16" width="35.421875" style="63" hidden="1" customWidth="1"/>
    <col min="17" max="17" width="12.7109375" style="63" customWidth="1"/>
    <col min="18" max="19" width="9.140625" style="63" customWidth="1"/>
    <col min="20" max="20" width="11.8515625" style="63" bestFit="1" customWidth="1"/>
    <col min="21" max="21" width="9.7109375" style="63" bestFit="1" customWidth="1"/>
    <col min="22" max="16384" width="9.140625" style="63" customWidth="1"/>
  </cols>
  <sheetData>
    <row r="1" spans="2:16" ht="36" customHeight="1">
      <c r="B1" s="231" t="s">
        <v>98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171"/>
    </row>
    <row r="2" ht="27.75" customHeight="1" thickBot="1"/>
    <row r="3" spans="1:16" ht="26.25" customHeight="1" thickTop="1">
      <c r="A3" s="232" t="s">
        <v>42</v>
      </c>
      <c r="B3" s="233"/>
      <c r="C3" s="233" t="s">
        <v>6</v>
      </c>
      <c r="D3" s="236" t="s">
        <v>88</v>
      </c>
      <c r="E3" s="237"/>
      <c r="F3" s="172"/>
      <c r="G3" s="172"/>
      <c r="H3" s="172"/>
      <c r="I3" s="172"/>
      <c r="J3" s="238" t="s">
        <v>46</v>
      </c>
      <c r="K3" s="236" t="s">
        <v>59</v>
      </c>
      <c r="L3" s="237"/>
      <c r="M3" s="238" t="s">
        <v>46</v>
      </c>
      <c r="N3" s="236" t="s">
        <v>60</v>
      </c>
      <c r="O3" s="240"/>
      <c r="P3" s="248" t="s">
        <v>46</v>
      </c>
    </row>
    <row r="4" spans="1:16" ht="60" customHeight="1" thickBot="1">
      <c r="A4" s="234"/>
      <c r="B4" s="235"/>
      <c r="C4" s="235"/>
      <c r="D4" s="64" t="s">
        <v>44</v>
      </c>
      <c r="E4" s="64" t="s">
        <v>45</v>
      </c>
      <c r="F4" s="173"/>
      <c r="G4" s="173"/>
      <c r="H4" s="173"/>
      <c r="I4" s="173"/>
      <c r="J4" s="239"/>
      <c r="K4" s="64" t="s">
        <v>44</v>
      </c>
      <c r="L4" s="64" t="s">
        <v>45</v>
      </c>
      <c r="M4" s="239"/>
      <c r="N4" s="64" t="s">
        <v>44</v>
      </c>
      <c r="O4" s="65" t="s">
        <v>45</v>
      </c>
      <c r="P4" s="249"/>
    </row>
    <row r="5" spans="1:16" ht="27" customHeight="1" thickBot="1" thickTop="1">
      <c r="A5" s="241" t="s">
        <v>43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4"/>
    </row>
    <row r="6" spans="1:16" s="72" customFormat="1" ht="24.75" customHeight="1" thickTop="1">
      <c r="A6" s="66">
        <v>31</v>
      </c>
      <c r="B6" s="67"/>
      <c r="C6" s="68" t="s">
        <v>27</v>
      </c>
      <c r="D6" s="69">
        <f aca="true" t="shared" si="0" ref="D6:O6">SUM(D7)</f>
        <v>0</v>
      </c>
      <c r="E6" s="70">
        <f t="shared" si="0"/>
        <v>0</v>
      </c>
      <c r="F6" s="174"/>
      <c r="G6" s="174"/>
      <c r="H6" s="174"/>
      <c r="I6" s="174"/>
      <c r="J6" s="71">
        <f aca="true" t="shared" si="1" ref="J6:J29">SUM(D6:E6)</f>
        <v>0</v>
      </c>
      <c r="K6" s="69">
        <f t="shared" si="0"/>
        <v>0</v>
      </c>
      <c r="L6" s="70">
        <f t="shared" si="0"/>
        <v>3000</v>
      </c>
      <c r="M6" s="71">
        <f>SUM(K6:L6)</f>
        <v>3000</v>
      </c>
      <c r="N6" s="69">
        <f t="shared" si="0"/>
        <v>0</v>
      </c>
      <c r="O6" s="70" t="e">
        <f t="shared" si="0"/>
        <v>#VALUE!</v>
      </c>
      <c r="P6" s="71" t="e">
        <f>SUM(N6:O6)</f>
        <v>#VALUE!</v>
      </c>
    </row>
    <row r="7" spans="1:16" ht="26.25" customHeight="1">
      <c r="A7" s="73"/>
      <c r="B7" s="74">
        <v>311</v>
      </c>
      <c r="C7" s="75" t="s">
        <v>27</v>
      </c>
      <c r="D7" s="76" t="s">
        <v>96</v>
      </c>
      <c r="E7" s="77" t="s">
        <v>96</v>
      </c>
      <c r="F7" s="175"/>
      <c r="G7" s="175"/>
      <c r="H7" s="175"/>
      <c r="I7" s="175"/>
      <c r="J7" s="78">
        <f t="shared" si="1"/>
        <v>0</v>
      </c>
      <c r="K7" s="76"/>
      <c r="L7" s="77">
        <v>3000</v>
      </c>
      <c r="M7" s="78">
        <f aca="true" t="shared" si="2" ref="M7:M29">SUM(K7:L7)</f>
        <v>3000</v>
      </c>
      <c r="N7" s="76">
        <f>SUM(D7,K7)</f>
        <v>0</v>
      </c>
      <c r="O7" s="77" t="e">
        <f>SUM(E7+L7)</f>
        <v>#VALUE!</v>
      </c>
      <c r="P7" s="78" t="e">
        <f aca="true" t="shared" si="3" ref="P7:P29">SUM(N7:O7)</f>
        <v>#VALUE!</v>
      </c>
    </row>
    <row r="8" spans="1:16" s="72" customFormat="1" ht="22.5" customHeight="1">
      <c r="A8" s="79">
        <v>32</v>
      </c>
      <c r="B8" s="80"/>
      <c r="C8" s="81" t="s">
        <v>7</v>
      </c>
      <c r="D8" s="82">
        <f aca="true" t="shared" si="4" ref="D8:O8">SUM(D9)</f>
        <v>0</v>
      </c>
      <c r="E8" s="83">
        <f t="shared" si="4"/>
        <v>0</v>
      </c>
      <c r="F8" s="176"/>
      <c r="G8" s="176"/>
      <c r="H8" s="176"/>
      <c r="I8" s="176"/>
      <c r="J8" s="84">
        <f t="shared" si="1"/>
        <v>0</v>
      </c>
      <c r="K8" s="82">
        <f t="shared" si="4"/>
        <v>0</v>
      </c>
      <c r="L8" s="83">
        <f t="shared" si="4"/>
        <v>0</v>
      </c>
      <c r="M8" s="84">
        <f t="shared" si="2"/>
        <v>0</v>
      </c>
      <c r="N8" s="82">
        <f t="shared" si="4"/>
        <v>0</v>
      </c>
      <c r="O8" s="83">
        <f t="shared" si="4"/>
        <v>0</v>
      </c>
      <c r="P8" s="84">
        <f t="shared" si="3"/>
        <v>0</v>
      </c>
    </row>
    <row r="9" spans="1:16" ht="30" customHeight="1">
      <c r="A9" s="73"/>
      <c r="B9" s="74">
        <v>321</v>
      </c>
      <c r="C9" s="75" t="s">
        <v>7</v>
      </c>
      <c r="D9" s="76" t="s">
        <v>96</v>
      </c>
      <c r="E9" s="77"/>
      <c r="F9" s="175"/>
      <c r="G9" s="175"/>
      <c r="H9" s="175"/>
      <c r="I9" s="175"/>
      <c r="J9" s="78">
        <f t="shared" si="1"/>
        <v>0</v>
      </c>
      <c r="K9" s="76"/>
      <c r="L9" s="77"/>
      <c r="M9" s="78">
        <f t="shared" si="2"/>
        <v>0</v>
      </c>
      <c r="N9" s="76">
        <f>SUM(D9,K9)</f>
        <v>0</v>
      </c>
      <c r="O9" s="77">
        <f>SUM(E9+L9)</f>
        <v>0</v>
      </c>
      <c r="P9" s="78">
        <f t="shared" si="3"/>
        <v>0</v>
      </c>
    </row>
    <row r="10" spans="1:16" s="72" customFormat="1" ht="33" customHeight="1">
      <c r="A10" s="79">
        <v>33</v>
      </c>
      <c r="B10" s="80"/>
      <c r="C10" s="81" t="s">
        <v>8</v>
      </c>
      <c r="D10" s="82">
        <f aca="true" t="shared" si="5" ref="D10:O10">SUM(D11)</f>
        <v>0</v>
      </c>
      <c r="E10" s="83">
        <f t="shared" si="5"/>
        <v>0</v>
      </c>
      <c r="F10" s="176"/>
      <c r="G10" s="176"/>
      <c r="H10" s="176"/>
      <c r="I10" s="176"/>
      <c r="J10" s="84">
        <f t="shared" si="1"/>
        <v>0</v>
      </c>
      <c r="K10" s="82">
        <f t="shared" si="5"/>
        <v>0</v>
      </c>
      <c r="L10" s="83">
        <f t="shared" si="5"/>
        <v>0</v>
      </c>
      <c r="M10" s="84">
        <f t="shared" si="2"/>
        <v>0</v>
      </c>
      <c r="N10" s="82">
        <f t="shared" si="5"/>
        <v>0</v>
      </c>
      <c r="O10" s="83">
        <f t="shared" si="5"/>
        <v>0</v>
      </c>
      <c r="P10" s="84">
        <f t="shared" si="3"/>
        <v>0</v>
      </c>
    </row>
    <row r="11" spans="1:16" ht="24.75" customHeight="1">
      <c r="A11" s="73"/>
      <c r="B11" s="74">
        <v>331</v>
      </c>
      <c r="C11" s="75" t="s">
        <v>8</v>
      </c>
      <c r="D11" s="76" t="s">
        <v>96</v>
      </c>
      <c r="E11" s="77"/>
      <c r="F11" s="175"/>
      <c r="G11" s="175"/>
      <c r="H11" s="175"/>
      <c r="I11" s="175"/>
      <c r="J11" s="78">
        <f t="shared" si="1"/>
        <v>0</v>
      </c>
      <c r="K11" s="76"/>
      <c r="L11" s="77"/>
      <c r="M11" s="78">
        <f t="shared" si="2"/>
        <v>0</v>
      </c>
      <c r="N11" s="76">
        <f>SUM(D11,K11)</f>
        <v>0</v>
      </c>
      <c r="O11" s="77">
        <f>SUM(E11+L11)</f>
        <v>0</v>
      </c>
      <c r="P11" s="78">
        <f t="shared" si="3"/>
        <v>0</v>
      </c>
    </row>
    <row r="12" spans="1:16" s="72" customFormat="1" ht="21" customHeight="1">
      <c r="A12" s="79">
        <v>34</v>
      </c>
      <c r="B12" s="80"/>
      <c r="C12" s="81" t="s">
        <v>28</v>
      </c>
      <c r="D12" s="82">
        <f aca="true" t="shared" si="6" ref="D12:O12">SUM(D13:D14)</f>
        <v>0</v>
      </c>
      <c r="E12" s="83">
        <f t="shared" si="6"/>
        <v>0</v>
      </c>
      <c r="F12" s="176"/>
      <c r="G12" s="176"/>
      <c r="H12" s="176"/>
      <c r="I12" s="176"/>
      <c r="J12" s="84">
        <f t="shared" si="1"/>
        <v>0</v>
      </c>
      <c r="K12" s="82">
        <f t="shared" si="6"/>
        <v>0</v>
      </c>
      <c r="L12" s="83">
        <f t="shared" si="6"/>
        <v>0</v>
      </c>
      <c r="M12" s="84">
        <f t="shared" si="2"/>
        <v>0</v>
      </c>
      <c r="N12" s="82">
        <f t="shared" si="6"/>
        <v>0</v>
      </c>
      <c r="O12" s="83" t="e">
        <f t="shared" si="6"/>
        <v>#VALUE!</v>
      </c>
      <c r="P12" s="84" t="e">
        <f t="shared" si="3"/>
        <v>#VALUE!</v>
      </c>
    </row>
    <row r="13" spans="1:16" ht="27.75" customHeight="1">
      <c r="A13" s="73"/>
      <c r="B13" s="74">
        <v>341</v>
      </c>
      <c r="C13" s="75" t="s">
        <v>29</v>
      </c>
      <c r="D13" s="76" t="s">
        <v>96</v>
      </c>
      <c r="E13" s="77" t="s">
        <v>96</v>
      </c>
      <c r="F13" s="175"/>
      <c r="G13" s="175"/>
      <c r="H13" s="175"/>
      <c r="I13" s="175"/>
      <c r="J13" s="78">
        <f t="shared" si="1"/>
        <v>0</v>
      </c>
      <c r="K13" s="76"/>
      <c r="L13" s="77"/>
      <c r="M13" s="78">
        <f t="shared" si="2"/>
        <v>0</v>
      </c>
      <c r="N13" s="76">
        <f>SUM(D13,K13)</f>
        <v>0</v>
      </c>
      <c r="O13" s="77" t="e">
        <f>SUM(E13+L13)</f>
        <v>#VALUE!</v>
      </c>
      <c r="P13" s="78" t="e">
        <f t="shared" si="3"/>
        <v>#VALUE!</v>
      </c>
    </row>
    <row r="14" spans="1:16" ht="27" customHeight="1">
      <c r="A14" s="73"/>
      <c r="B14" s="74">
        <v>342</v>
      </c>
      <c r="C14" s="75" t="s">
        <v>30</v>
      </c>
      <c r="D14" s="76" t="s">
        <v>96</v>
      </c>
      <c r="E14" s="77" t="s">
        <v>96</v>
      </c>
      <c r="F14" s="175"/>
      <c r="G14" s="175"/>
      <c r="H14" s="175"/>
      <c r="I14" s="175"/>
      <c r="J14" s="78">
        <f t="shared" si="1"/>
        <v>0</v>
      </c>
      <c r="K14" s="76"/>
      <c r="L14" s="77"/>
      <c r="M14" s="78">
        <f t="shared" si="2"/>
        <v>0</v>
      </c>
      <c r="N14" s="76">
        <f>SUM(D14,K14)</f>
        <v>0</v>
      </c>
      <c r="O14" s="77" t="e">
        <f>SUM(E14+L14)</f>
        <v>#VALUE!</v>
      </c>
      <c r="P14" s="78" t="e">
        <f t="shared" si="3"/>
        <v>#VALUE!</v>
      </c>
    </row>
    <row r="15" spans="1:16" s="72" customFormat="1" ht="31.5" customHeight="1">
      <c r="A15" s="79">
        <v>35</v>
      </c>
      <c r="B15" s="80"/>
      <c r="C15" s="81" t="s">
        <v>31</v>
      </c>
      <c r="D15" s="82">
        <f aca="true" t="shared" si="7" ref="D15:O15">SUM(D16:D20)</f>
        <v>0</v>
      </c>
      <c r="E15" s="83">
        <f t="shared" si="7"/>
        <v>0</v>
      </c>
      <c r="F15" s="176"/>
      <c r="G15" s="176"/>
      <c r="H15" s="176"/>
      <c r="I15" s="176"/>
      <c r="J15" s="84">
        <f t="shared" si="1"/>
        <v>0</v>
      </c>
      <c r="K15" s="82">
        <f t="shared" si="7"/>
        <v>0</v>
      </c>
      <c r="L15" s="83">
        <f t="shared" si="7"/>
        <v>0</v>
      </c>
      <c r="M15" s="84">
        <f t="shared" si="2"/>
        <v>0</v>
      </c>
      <c r="N15" s="82">
        <f t="shared" si="7"/>
        <v>0</v>
      </c>
      <c r="O15" s="83">
        <f t="shared" si="7"/>
        <v>0</v>
      </c>
      <c r="P15" s="84">
        <f t="shared" si="3"/>
        <v>0</v>
      </c>
    </row>
    <row r="16" spans="1:16" ht="27.75" customHeight="1">
      <c r="A16" s="73"/>
      <c r="B16" s="74">
        <v>351</v>
      </c>
      <c r="C16" s="75" t="s">
        <v>32</v>
      </c>
      <c r="D16" s="76" t="s">
        <v>96</v>
      </c>
      <c r="E16" s="77"/>
      <c r="F16" s="175"/>
      <c r="G16" s="175"/>
      <c r="H16" s="175"/>
      <c r="I16" s="175"/>
      <c r="J16" s="78">
        <f t="shared" si="1"/>
        <v>0</v>
      </c>
      <c r="K16" s="76"/>
      <c r="L16" s="77"/>
      <c r="M16" s="78">
        <f t="shared" si="2"/>
        <v>0</v>
      </c>
      <c r="N16" s="76">
        <f>SUM(D16,K16)</f>
        <v>0</v>
      </c>
      <c r="O16" s="77">
        <f>SUM(E16+L16)</f>
        <v>0</v>
      </c>
      <c r="P16" s="78">
        <f t="shared" si="3"/>
        <v>0</v>
      </c>
    </row>
    <row r="17" spans="1:16" ht="22.5" customHeight="1">
      <c r="A17" s="73"/>
      <c r="B17" s="74">
        <v>352</v>
      </c>
      <c r="C17" s="75" t="s">
        <v>33</v>
      </c>
      <c r="D17" s="76"/>
      <c r="E17" s="77"/>
      <c r="F17" s="175"/>
      <c r="G17" s="175"/>
      <c r="H17" s="175"/>
      <c r="I17" s="175"/>
      <c r="J17" s="78">
        <f t="shared" si="1"/>
        <v>0</v>
      </c>
      <c r="K17" s="76"/>
      <c r="L17" s="77"/>
      <c r="M17" s="78">
        <f t="shared" si="2"/>
        <v>0</v>
      </c>
      <c r="N17" s="76">
        <f>SUM(D17,K17)</f>
        <v>0</v>
      </c>
      <c r="O17" s="77">
        <f>SUM(E17+L17)</f>
        <v>0</v>
      </c>
      <c r="P17" s="78">
        <f t="shared" si="3"/>
        <v>0</v>
      </c>
    </row>
    <row r="18" spans="1:16" ht="29.25" customHeight="1">
      <c r="A18" s="73"/>
      <c r="B18" s="74">
        <v>353</v>
      </c>
      <c r="C18" s="75" t="s">
        <v>34</v>
      </c>
      <c r="D18" s="85" t="s">
        <v>96</v>
      </c>
      <c r="E18" s="86"/>
      <c r="F18" s="120"/>
      <c r="G18" s="120"/>
      <c r="H18" s="120"/>
      <c r="I18" s="120"/>
      <c r="J18" s="87">
        <f t="shared" si="1"/>
        <v>0</v>
      </c>
      <c r="K18" s="85"/>
      <c r="L18" s="86"/>
      <c r="M18" s="87">
        <f t="shared" si="2"/>
        <v>0</v>
      </c>
      <c r="N18" s="85">
        <f>SUM(D18,K18)</f>
        <v>0</v>
      </c>
      <c r="O18" s="86">
        <f>SUM(E18+L18)</f>
        <v>0</v>
      </c>
      <c r="P18" s="87">
        <f t="shared" si="3"/>
        <v>0</v>
      </c>
    </row>
    <row r="19" spans="1:16" ht="22.5" customHeight="1">
      <c r="A19" s="73"/>
      <c r="B19" s="74">
        <v>354</v>
      </c>
      <c r="C19" s="75" t="s">
        <v>35</v>
      </c>
      <c r="D19" s="76"/>
      <c r="E19" s="77"/>
      <c r="F19" s="175"/>
      <c r="G19" s="175"/>
      <c r="H19" s="175"/>
      <c r="I19" s="175"/>
      <c r="J19" s="78">
        <f t="shared" si="1"/>
        <v>0</v>
      </c>
      <c r="K19" s="76"/>
      <c r="L19" s="77"/>
      <c r="M19" s="78">
        <f t="shared" si="2"/>
        <v>0</v>
      </c>
      <c r="N19" s="76">
        <f>SUM(D19,K19)</f>
        <v>0</v>
      </c>
      <c r="O19" s="77">
        <f>SUM(E19,N19)</f>
        <v>0</v>
      </c>
      <c r="P19" s="78">
        <f t="shared" si="3"/>
        <v>0</v>
      </c>
    </row>
    <row r="20" spans="1:16" ht="29.25" customHeight="1">
      <c r="A20" s="73"/>
      <c r="B20" s="74">
        <v>355</v>
      </c>
      <c r="C20" s="75" t="s">
        <v>36</v>
      </c>
      <c r="D20" s="76"/>
      <c r="E20" s="77"/>
      <c r="F20" s="175"/>
      <c r="G20" s="175"/>
      <c r="H20" s="175"/>
      <c r="I20" s="175"/>
      <c r="J20" s="78">
        <f t="shared" si="1"/>
        <v>0</v>
      </c>
      <c r="K20" s="76"/>
      <c r="L20" s="77"/>
      <c r="M20" s="78">
        <f t="shared" si="2"/>
        <v>0</v>
      </c>
      <c r="N20" s="76">
        <f>SUM(D20,K20)</f>
        <v>0</v>
      </c>
      <c r="O20" s="77">
        <f>SUM(E20,N20)</f>
        <v>0</v>
      </c>
      <c r="P20" s="78">
        <f t="shared" si="3"/>
        <v>0</v>
      </c>
    </row>
    <row r="21" spans="1:16" s="72" customFormat="1" ht="29.25" customHeight="1">
      <c r="A21" s="79">
        <v>36</v>
      </c>
      <c r="B21" s="80"/>
      <c r="C21" s="81" t="s">
        <v>37</v>
      </c>
      <c r="D21" s="82">
        <f aca="true" t="shared" si="8" ref="D21:O21">SUM(D22:D24)</f>
        <v>0</v>
      </c>
      <c r="E21" s="83">
        <f t="shared" si="8"/>
        <v>0</v>
      </c>
      <c r="F21" s="176"/>
      <c r="G21" s="176"/>
      <c r="H21" s="176"/>
      <c r="I21" s="176"/>
      <c r="J21" s="84">
        <f t="shared" si="1"/>
        <v>0</v>
      </c>
      <c r="K21" s="82">
        <f t="shared" si="8"/>
        <v>0</v>
      </c>
      <c r="L21" s="83">
        <f t="shared" si="8"/>
        <v>0</v>
      </c>
      <c r="M21" s="84">
        <f t="shared" si="2"/>
        <v>0</v>
      </c>
      <c r="N21" s="82">
        <f t="shared" si="8"/>
        <v>0</v>
      </c>
      <c r="O21" s="83">
        <f t="shared" si="8"/>
        <v>0</v>
      </c>
      <c r="P21" s="84">
        <f t="shared" si="3"/>
        <v>0</v>
      </c>
    </row>
    <row r="22" spans="1:16" ht="26.25" customHeight="1">
      <c r="A22" s="73"/>
      <c r="B22" s="74">
        <v>361</v>
      </c>
      <c r="C22" s="75" t="s">
        <v>38</v>
      </c>
      <c r="D22" s="76"/>
      <c r="E22" s="77"/>
      <c r="F22" s="175"/>
      <c r="G22" s="175"/>
      <c r="H22" s="175"/>
      <c r="I22" s="175"/>
      <c r="J22" s="78">
        <f t="shared" si="1"/>
        <v>0</v>
      </c>
      <c r="K22" s="76"/>
      <c r="L22" s="77"/>
      <c r="M22" s="78">
        <f t="shared" si="2"/>
        <v>0</v>
      </c>
      <c r="N22" s="76">
        <f>SUM(D22,K22)</f>
        <v>0</v>
      </c>
      <c r="O22" s="77">
        <f>SUM(E22,N22)</f>
        <v>0</v>
      </c>
      <c r="P22" s="78">
        <f t="shared" si="3"/>
        <v>0</v>
      </c>
    </row>
    <row r="23" spans="1:16" ht="24.75" customHeight="1">
      <c r="A23" s="73"/>
      <c r="B23" s="74">
        <v>362</v>
      </c>
      <c r="C23" s="75" t="s">
        <v>39</v>
      </c>
      <c r="D23" s="76" t="s">
        <v>96</v>
      </c>
      <c r="E23" s="77"/>
      <c r="F23" s="175"/>
      <c r="G23" s="175"/>
      <c r="H23" s="175"/>
      <c r="I23" s="175"/>
      <c r="J23" s="78">
        <f t="shared" si="1"/>
        <v>0</v>
      </c>
      <c r="K23" s="76"/>
      <c r="L23" s="77"/>
      <c r="M23" s="78">
        <f t="shared" si="2"/>
        <v>0</v>
      </c>
      <c r="N23" s="76">
        <f>SUM(D23,K23)</f>
        <v>0</v>
      </c>
      <c r="O23" s="77">
        <f>SUM(E23+L23)</f>
        <v>0</v>
      </c>
      <c r="P23" s="78">
        <f t="shared" si="3"/>
        <v>0</v>
      </c>
    </row>
    <row r="24" spans="1:16" ht="30" customHeight="1">
      <c r="A24" s="73"/>
      <c r="B24" s="74">
        <v>363</v>
      </c>
      <c r="C24" s="75" t="s">
        <v>40</v>
      </c>
      <c r="D24" s="76" t="s">
        <v>96</v>
      </c>
      <c r="E24" s="77"/>
      <c r="F24" s="175"/>
      <c r="G24" s="175"/>
      <c r="H24" s="175"/>
      <c r="I24" s="175"/>
      <c r="J24" s="78">
        <f t="shared" si="1"/>
        <v>0</v>
      </c>
      <c r="K24" s="76"/>
      <c r="L24" s="77"/>
      <c r="M24" s="78">
        <f t="shared" si="2"/>
        <v>0</v>
      </c>
      <c r="N24" s="76">
        <f>SUM(D24,K24)</f>
        <v>0</v>
      </c>
      <c r="O24" s="77">
        <f>SUM(E24,N24)</f>
        <v>0</v>
      </c>
      <c r="P24" s="78">
        <f t="shared" si="3"/>
        <v>0</v>
      </c>
    </row>
    <row r="25" spans="1:16" s="72" customFormat="1" ht="33" customHeight="1">
      <c r="A25" s="79">
        <v>37</v>
      </c>
      <c r="B25" s="80"/>
      <c r="C25" s="81" t="s">
        <v>41</v>
      </c>
      <c r="D25" s="82">
        <f aca="true" t="shared" si="9" ref="D25:O25">SUM(D26)</f>
        <v>0</v>
      </c>
      <c r="E25" s="83">
        <f t="shared" si="9"/>
        <v>0</v>
      </c>
      <c r="F25" s="176"/>
      <c r="G25" s="176"/>
      <c r="H25" s="176"/>
      <c r="I25" s="176"/>
      <c r="J25" s="84">
        <f t="shared" si="1"/>
        <v>0</v>
      </c>
      <c r="K25" s="82">
        <f t="shared" si="9"/>
        <v>0</v>
      </c>
      <c r="L25" s="83">
        <f t="shared" si="9"/>
        <v>0</v>
      </c>
      <c r="M25" s="84">
        <f t="shared" si="2"/>
        <v>0</v>
      </c>
      <c r="N25" s="82">
        <f t="shared" si="9"/>
        <v>0</v>
      </c>
      <c r="O25" s="83">
        <f t="shared" si="9"/>
        <v>0</v>
      </c>
      <c r="P25" s="84">
        <f t="shared" si="3"/>
        <v>0</v>
      </c>
    </row>
    <row r="26" spans="1:16" ht="27" customHeight="1" thickBot="1">
      <c r="A26" s="73"/>
      <c r="B26" s="74">
        <v>371</v>
      </c>
      <c r="C26" s="75" t="s">
        <v>41</v>
      </c>
      <c r="D26" s="88" t="s">
        <v>96</v>
      </c>
      <c r="E26" s="89"/>
      <c r="F26" s="177"/>
      <c r="G26" s="177"/>
      <c r="H26" s="177"/>
      <c r="I26" s="177"/>
      <c r="J26" s="90">
        <f t="shared" si="1"/>
        <v>0</v>
      </c>
      <c r="K26" s="88"/>
      <c r="L26" s="89"/>
      <c r="M26" s="90">
        <f t="shared" si="2"/>
        <v>0</v>
      </c>
      <c r="N26" s="88">
        <f>SUM(D26,K26)</f>
        <v>0</v>
      </c>
      <c r="O26" s="89">
        <f>SUM(E26+L26)</f>
        <v>0</v>
      </c>
      <c r="P26" s="90">
        <f t="shared" si="3"/>
        <v>0</v>
      </c>
    </row>
    <row r="27" spans="1:16" ht="27" customHeight="1" thickBot="1" thickTop="1">
      <c r="A27" s="250" t="s">
        <v>48</v>
      </c>
      <c r="B27" s="251"/>
      <c r="C27" s="251"/>
      <c r="D27" s="91">
        <f>SUM(D25,D21,D15,D12,D10,D8,D6)</f>
        <v>0</v>
      </c>
      <c r="E27" s="91">
        <f>SUM(E25,E21,E15,E12,E10,E8,E6)</f>
        <v>0</v>
      </c>
      <c r="F27" s="91"/>
      <c r="G27" s="91"/>
      <c r="H27" s="91"/>
      <c r="I27" s="91"/>
      <c r="J27" s="91">
        <f t="shared" si="1"/>
        <v>0</v>
      </c>
      <c r="K27" s="91">
        <f>SUM(K25,K21,K15,K12,K10,K8,K6)</f>
        <v>0</v>
      </c>
      <c r="L27" s="91">
        <f>SUM(L25,L21,L15,L12,L10,L8,L6)</f>
        <v>3000</v>
      </c>
      <c r="M27" s="91">
        <f t="shared" si="2"/>
        <v>3000</v>
      </c>
      <c r="N27" s="91">
        <f>SUM(D27,K27)</f>
        <v>0</v>
      </c>
      <c r="O27" s="91">
        <f>SUM(E27+L27)</f>
        <v>3000</v>
      </c>
      <c r="P27" s="91">
        <f t="shared" si="3"/>
        <v>3000</v>
      </c>
    </row>
    <row r="28" spans="1:16" ht="21" customHeight="1" thickBot="1" thickTop="1">
      <c r="A28" s="252" t="s">
        <v>53</v>
      </c>
      <c r="B28" s="253"/>
      <c r="C28" s="253"/>
      <c r="D28" s="92" t="s">
        <v>96</v>
      </c>
      <c r="E28" s="92"/>
      <c r="F28" s="92"/>
      <c r="G28" s="92"/>
      <c r="H28" s="92"/>
      <c r="I28" s="92"/>
      <c r="J28" s="92">
        <f t="shared" si="1"/>
        <v>0</v>
      </c>
      <c r="K28" s="92"/>
      <c r="L28" s="92"/>
      <c r="M28" s="92">
        <f t="shared" si="2"/>
        <v>0</v>
      </c>
      <c r="N28" s="92">
        <f>SUM(D28,K28)</f>
        <v>0</v>
      </c>
      <c r="O28" s="92">
        <f>SUM(E28+L28)</f>
        <v>0</v>
      </c>
      <c r="P28" s="92">
        <f t="shared" si="3"/>
        <v>0</v>
      </c>
    </row>
    <row r="29" spans="1:16" ht="24.75" customHeight="1" thickBot="1" thickTop="1">
      <c r="A29" s="254" t="s">
        <v>50</v>
      </c>
      <c r="B29" s="255"/>
      <c r="C29" s="255"/>
      <c r="D29" s="91">
        <f>SUM(D27:D28)</f>
        <v>0</v>
      </c>
      <c r="E29" s="91">
        <f>SUM(E27:E28)</f>
        <v>0</v>
      </c>
      <c r="F29" s="91"/>
      <c r="G29" s="91"/>
      <c r="H29" s="91"/>
      <c r="I29" s="91"/>
      <c r="J29" s="91">
        <f t="shared" si="1"/>
        <v>0</v>
      </c>
      <c r="K29" s="91">
        <f>SUM(K27:K28)</f>
        <v>0</v>
      </c>
      <c r="L29" s="91">
        <f>SUM(L27:L28)</f>
        <v>3000</v>
      </c>
      <c r="M29" s="91">
        <f t="shared" si="2"/>
        <v>3000</v>
      </c>
      <c r="N29" s="91">
        <f>SUM(D29,K29)</f>
        <v>0</v>
      </c>
      <c r="O29" s="91">
        <f>SUM(E29+L29)</f>
        <v>3000</v>
      </c>
      <c r="P29" s="91">
        <f t="shared" si="3"/>
        <v>3000</v>
      </c>
    </row>
    <row r="30" spans="1:16" ht="23.25" customHeight="1" thickTop="1">
      <c r="A30" s="232" t="s">
        <v>42</v>
      </c>
      <c r="B30" s="233"/>
      <c r="C30" s="233" t="s">
        <v>6</v>
      </c>
      <c r="D30" s="236" t="s">
        <v>95</v>
      </c>
      <c r="E30" s="237"/>
      <c r="F30" s="238" t="s">
        <v>46</v>
      </c>
      <c r="G30" s="236" t="s">
        <v>62</v>
      </c>
      <c r="H30" s="237"/>
      <c r="I30" s="256" t="s">
        <v>64</v>
      </c>
      <c r="J30" s="238" t="s">
        <v>65</v>
      </c>
      <c r="K30" s="236" t="s">
        <v>59</v>
      </c>
      <c r="L30" s="237"/>
      <c r="M30" s="238" t="s">
        <v>46</v>
      </c>
      <c r="N30" s="236" t="s">
        <v>61</v>
      </c>
      <c r="O30" s="258"/>
      <c r="P30" s="259" t="s">
        <v>46</v>
      </c>
    </row>
    <row r="31" spans="1:16" ht="57.75" thickBot="1">
      <c r="A31" s="234"/>
      <c r="B31" s="235"/>
      <c r="C31" s="235"/>
      <c r="D31" s="64" t="s">
        <v>44</v>
      </c>
      <c r="E31" s="64" t="s">
        <v>45</v>
      </c>
      <c r="F31" s="239"/>
      <c r="G31" s="173" t="s">
        <v>44</v>
      </c>
      <c r="H31" s="178" t="s">
        <v>45</v>
      </c>
      <c r="I31" s="257"/>
      <c r="J31" s="239"/>
      <c r="K31" s="64" t="s">
        <v>44</v>
      </c>
      <c r="L31" s="64" t="s">
        <v>45</v>
      </c>
      <c r="M31" s="239"/>
      <c r="N31" s="64" t="s">
        <v>44</v>
      </c>
      <c r="O31" s="93" t="s">
        <v>45</v>
      </c>
      <c r="P31" s="260"/>
    </row>
    <row r="32" spans="1:16" ht="30" customHeight="1" thickBot="1" thickTop="1">
      <c r="A32" s="241" t="s">
        <v>47</v>
      </c>
      <c r="B32" s="242"/>
      <c r="C32" s="242"/>
      <c r="D32" s="242"/>
      <c r="E32" s="242"/>
      <c r="F32" s="242"/>
      <c r="G32" s="242"/>
      <c r="H32" s="243"/>
      <c r="I32" s="243"/>
      <c r="J32" s="242"/>
      <c r="K32" s="242"/>
      <c r="L32" s="242"/>
      <c r="M32" s="242"/>
      <c r="N32" s="242"/>
      <c r="O32" s="242"/>
      <c r="P32" s="244"/>
    </row>
    <row r="33" spans="1:16" s="72" customFormat="1" ht="29.25" thickTop="1">
      <c r="A33" s="94">
        <v>41</v>
      </c>
      <c r="B33" s="95"/>
      <c r="C33" s="96" t="s">
        <v>9</v>
      </c>
      <c r="D33" s="69">
        <f aca="true" t="shared" si="10" ref="D33:O33">SUM(D34:D36)</f>
        <v>0</v>
      </c>
      <c r="E33" s="70">
        <f t="shared" si="10"/>
        <v>0</v>
      </c>
      <c r="F33" s="174">
        <f>SUM(D33:E33)</f>
        <v>0</v>
      </c>
      <c r="G33" s="174">
        <f t="shared" si="10"/>
        <v>0</v>
      </c>
      <c r="H33" s="174">
        <f t="shared" si="10"/>
        <v>0</v>
      </c>
      <c r="I33" s="174">
        <f>SUM(G33:H33)</f>
        <v>0</v>
      </c>
      <c r="J33" s="174">
        <f>SUM(F33+I33)</f>
        <v>0</v>
      </c>
      <c r="K33" s="69">
        <f t="shared" si="10"/>
        <v>0</v>
      </c>
      <c r="L33" s="70">
        <f t="shared" si="10"/>
        <v>2844</v>
      </c>
      <c r="M33" s="71">
        <f>SUM(K33:L33)</f>
        <v>2844</v>
      </c>
      <c r="N33" s="97">
        <f t="shared" si="10"/>
        <v>0</v>
      </c>
      <c r="O33" s="70">
        <f t="shared" si="10"/>
        <v>2844</v>
      </c>
      <c r="P33" s="71">
        <f>SUM(N33:O33)</f>
        <v>2844</v>
      </c>
    </row>
    <row r="34" spans="1:16" ht="28.5">
      <c r="A34" s="98"/>
      <c r="B34" s="99">
        <v>411</v>
      </c>
      <c r="C34" s="75" t="s">
        <v>1</v>
      </c>
      <c r="D34" s="85" t="s">
        <v>96</v>
      </c>
      <c r="E34" s="86"/>
      <c r="F34" s="120">
        <f aca="true" t="shared" si="11" ref="F34:F59">SUM(D34:E34)</f>
        <v>0</v>
      </c>
      <c r="G34" s="120"/>
      <c r="H34" s="120"/>
      <c r="I34" s="120">
        <f aca="true" t="shared" si="12" ref="I34:I59">SUM(G34:H34)</f>
        <v>0</v>
      </c>
      <c r="J34" s="87">
        <f aca="true" t="shared" si="13" ref="J34:J59">SUM(F34+I34)</f>
        <v>0</v>
      </c>
      <c r="K34" s="85"/>
      <c r="L34" s="86">
        <v>2000</v>
      </c>
      <c r="M34" s="87">
        <f aca="true" t="shared" si="14" ref="M34:M59">SUM(K34:L34)</f>
        <v>2000</v>
      </c>
      <c r="N34" s="100">
        <f aca="true" t="shared" si="15" ref="N34:O36">SUM(D34,K34)</f>
        <v>0</v>
      </c>
      <c r="O34" s="86">
        <f t="shared" si="15"/>
        <v>2000</v>
      </c>
      <c r="P34" s="87">
        <f aca="true" t="shared" si="16" ref="P34:P59">SUM(N34:O34)</f>
        <v>2000</v>
      </c>
    </row>
    <row r="35" spans="1:16" ht="28.5">
      <c r="A35" s="98"/>
      <c r="B35" s="99">
        <v>412</v>
      </c>
      <c r="C35" s="75" t="s">
        <v>10</v>
      </c>
      <c r="D35" s="85"/>
      <c r="E35" s="86"/>
      <c r="F35" s="120">
        <f t="shared" si="11"/>
        <v>0</v>
      </c>
      <c r="G35" s="120"/>
      <c r="H35" s="120"/>
      <c r="I35" s="120">
        <f t="shared" si="12"/>
        <v>0</v>
      </c>
      <c r="J35" s="87">
        <f t="shared" si="13"/>
        <v>0</v>
      </c>
      <c r="K35" s="85"/>
      <c r="L35" s="86">
        <v>500</v>
      </c>
      <c r="M35" s="87">
        <f t="shared" si="14"/>
        <v>500</v>
      </c>
      <c r="N35" s="100">
        <f t="shared" si="15"/>
        <v>0</v>
      </c>
      <c r="O35" s="86">
        <f t="shared" si="15"/>
        <v>500</v>
      </c>
      <c r="P35" s="87">
        <f t="shared" si="16"/>
        <v>500</v>
      </c>
    </row>
    <row r="36" spans="1:16" ht="28.5">
      <c r="A36" s="98"/>
      <c r="B36" s="99">
        <v>413</v>
      </c>
      <c r="C36" s="75" t="s">
        <v>2</v>
      </c>
      <c r="D36" s="85" t="s">
        <v>96</v>
      </c>
      <c r="E36" s="86"/>
      <c r="F36" s="120">
        <f t="shared" si="11"/>
        <v>0</v>
      </c>
      <c r="G36" s="120"/>
      <c r="H36" s="120"/>
      <c r="I36" s="120">
        <f t="shared" si="12"/>
        <v>0</v>
      </c>
      <c r="J36" s="87">
        <f t="shared" si="13"/>
        <v>0</v>
      </c>
      <c r="K36" s="85"/>
      <c r="L36" s="86">
        <v>344</v>
      </c>
      <c r="M36" s="87">
        <f t="shared" si="14"/>
        <v>344</v>
      </c>
      <c r="N36" s="100">
        <f t="shared" si="15"/>
        <v>0</v>
      </c>
      <c r="O36" s="86">
        <f t="shared" si="15"/>
        <v>344</v>
      </c>
      <c r="P36" s="87">
        <f t="shared" si="16"/>
        <v>344</v>
      </c>
    </row>
    <row r="37" spans="1:16" s="72" customFormat="1" ht="28.5">
      <c r="A37" s="101">
        <v>42</v>
      </c>
      <c r="B37" s="102"/>
      <c r="C37" s="81" t="s">
        <v>3</v>
      </c>
      <c r="D37" s="103">
        <f aca="true" t="shared" si="17" ref="D37:O37">SUM(D38:D44)</f>
        <v>0</v>
      </c>
      <c r="E37" s="104">
        <f t="shared" si="17"/>
        <v>0</v>
      </c>
      <c r="F37" s="117">
        <f t="shared" si="11"/>
        <v>0</v>
      </c>
      <c r="G37" s="117">
        <f t="shared" si="17"/>
        <v>0</v>
      </c>
      <c r="H37" s="117">
        <f t="shared" si="17"/>
        <v>0</v>
      </c>
      <c r="I37" s="117">
        <f t="shared" si="12"/>
        <v>0</v>
      </c>
      <c r="J37" s="105">
        <f t="shared" si="13"/>
        <v>0</v>
      </c>
      <c r="K37" s="103">
        <f t="shared" si="17"/>
        <v>0</v>
      </c>
      <c r="L37" s="104">
        <f t="shared" si="17"/>
        <v>0</v>
      </c>
      <c r="M37" s="105">
        <f t="shared" si="14"/>
        <v>0</v>
      </c>
      <c r="N37" s="106">
        <f t="shared" si="17"/>
        <v>0</v>
      </c>
      <c r="O37" s="104">
        <f t="shared" si="17"/>
        <v>0</v>
      </c>
      <c r="P37" s="105">
        <f t="shared" si="16"/>
        <v>0</v>
      </c>
    </row>
    <row r="38" spans="1:16" ht="33.75" customHeight="1">
      <c r="A38" s="98"/>
      <c r="B38" s="99">
        <v>421</v>
      </c>
      <c r="C38" s="75" t="s">
        <v>11</v>
      </c>
      <c r="D38" s="85" t="s">
        <v>96</v>
      </c>
      <c r="E38" s="86"/>
      <c r="F38" s="120">
        <f t="shared" si="11"/>
        <v>0</v>
      </c>
      <c r="G38" s="120"/>
      <c r="H38" s="120"/>
      <c r="I38" s="120">
        <f t="shared" si="12"/>
        <v>0</v>
      </c>
      <c r="J38" s="87">
        <f t="shared" si="13"/>
        <v>0</v>
      </c>
      <c r="K38" s="85"/>
      <c r="L38" s="86"/>
      <c r="M38" s="87">
        <f t="shared" si="14"/>
        <v>0</v>
      </c>
      <c r="N38" s="100"/>
      <c r="O38" s="86">
        <f>SUM(D38:E38)</f>
        <v>0</v>
      </c>
      <c r="P38" s="87">
        <f t="shared" si="16"/>
        <v>0</v>
      </c>
    </row>
    <row r="39" spans="1:16" ht="57">
      <c r="A39" s="98"/>
      <c r="B39" s="99">
        <v>422</v>
      </c>
      <c r="C39" s="75" t="s">
        <v>12</v>
      </c>
      <c r="D39" s="85"/>
      <c r="E39" s="86"/>
      <c r="F39" s="120">
        <f t="shared" si="11"/>
        <v>0</v>
      </c>
      <c r="G39" s="120"/>
      <c r="H39" s="120"/>
      <c r="I39" s="120">
        <f t="shared" si="12"/>
        <v>0</v>
      </c>
      <c r="J39" s="87">
        <f t="shared" si="13"/>
        <v>0</v>
      </c>
      <c r="K39" s="85"/>
      <c r="L39" s="86"/>
      <c r="M39" s="87">
        <f t="shared" si="14"/>
        <v>0</v>
      </c>
      <c r="N39" s="100">
        <f aca="true" t="shared" si="18" ref="N39:O44">SUM(D39,K39)</f>
        <v>0</v>
      </c>
      <c r="O39" s="86">
        <f t="shared" si="18"/>
        <v>0</v>
      </c>
      <c r="P39" s="87">
        <f t="shared" si="16"/>
        <v>0</v>
      </c>
    </row>
    <row r="40" spans="1:16" ht="30.75" customHeight="1">
      <c r="A40" s="98"/>
      <c r="B40" s="99">
        <v>423</v>
      </c>
      <c r="C40" s="75" t="s">
        <v>13</v>
      </c>
      <c r="D40" s="85"/>
      <c r="E40" s="86"/>
      <c r="F40" s="120">
        <f t="shared" si="11"/>
        <v>0</v>
      </c>
      <c r="G40" s="120"/>
      <c r="H40" s="120"/>
      <c r="I40" s="120">
        <f t="shared" si="12"/>
        <v>0</v>
      </c>
      <c r="J40" s="87">
        <f t="shared" si="13"/>
        <v>0</v>
      </c>
      <c r="K40" s="85"/>
      <c r="L40" s="86"/>
      <c r="M40" s="87">
        <f t="shared" si="14"/>
        <v>0</v>
      </c>
      <c r="N40" s="100">
        <f t="shared" si="18"/>
        <v>0</v>
      </c>
      <c r="O40" s="86">
        <f t="shared" si="18"/>
        <v>0</v>
      </c>
      <c r="P40" s="87">
        <f t="shared" si="16"/>
        <v>0</v>
      </c>
    </row>
    <row r="41" spans="1:16" ht="57">
      <c r="A41" s="98"/>
      <c r="B41" s="99">
        <v>424</v>
      </c>
      <c r="C41" s="75" t="s">
        <v>14</v>
      </c>
      <c r="D41" s="85" t="s">
        <v>96</v>
      </c>
      <c r="E41" s="86"/>
      <c r="F41" s="120">
        <f t="shared" si="11"/>
        <v>0</v>
      </c>
      <c r="G41" s="120"/>
      <c r="H41" s="120"/>
      <c r="I41" s="120">
        <f t="shared" si="12"/>
        <v>0</v>
      </c>
      <c r="J41" s="87">
        <f t="shared" si="13"/>
        <v>0</v>
      </c>
      <c r="K41" s="85"/>
      <c r="L41" s="86"/>
      <c r="M41" s="87">
        <f t="shared" si="14"/>
        <v>0</v>
      </c>
      <c r="N41" s="100">
        <f t="shared" si="18"/>
        <v>0</v>
      </c>
      <c r="O41" s="86">
        <f t="shared" si="18"/>
        <v>0</v>
      </c>
      <c r="P41" s="87">
        <f t="shared" si="16"/>
        <v>0</v>
      </c>
    </row>
    <row r="42" spans="1:21" ht="28.5">
      <c r="A42" s="98"/>
      <c r="B42" s="99">
        <v>425</v>
      </c>
      <c r="C42" s="75" t="s">
        <v>5</v>
      </c>
      <c r="D42" s="85" t="s">
        <v>96</v>
      </c>
      <c r="E42" s="86"/>
      <c r="F42" s="120">
        <f t="shared" si="11"/>
        <v>0</v>
      </c>
      <c r="G42" s="120"/>
      <c r="H42" s="120"/>
      <c r="I42" s="120">
        <f t="shared" si="12"/>
        <v>0</v>
      </c>
      <c r="J42" s="87">
        <f t="shared" si="13"/>
        <v>0</v>
      </c>
      <c r="K42" s="85"/>
      <c r="L42" s="86"/>
      <c r="M42" s="87">
        <f t="shared" si="14"/>
        <v>0</v>
      </c>
      <c r="N42" s="100">
        <f t="shared" si="18"/>
        <v>0</v>
      </c>
      <c r="O42" s="86">
        <f t="shared" si="18"/>
        <v>0</v>
      </c>
      <c r="P42" s="87">
        <f t="shared" si="16"/>
        <v>0</v>
      </c>
      <c r="T42" s="107"/>
      <c r="U42" s="107"/>
    </row>
    <row r="43" spans="1:16" ht="28.5">
      <c r="A43" s="98"/>
      <c r="B43" s="99">
        <v>426</v>
      </c>
      <c r="C43" s="75" t="s">
        <v>4</v>
      </c>
      <c r="D43" s="85" t="s">
        <v>96</v>
      </c>
      <c r="E43" s="86"/>
      <c r="F43" s="120">
        <f t="shared" si="11"/>
        <v>0</v>
      </c>
      <c r="G43" s="120"/>
      <c r="H43" s="120"/>
      <c r="I43" s="120">
        <f t="shared" si="12"/>
        <v>0</v>
      </c>
      <c r="J43" s="87">
        <f t="shared" si="13"/>
        <v>0</v>
      </c>
      <c r="K43" s="85"/>
      <c r="L43" s="86"/>
      <c r="M43" s="87">
        <f t="shared" si="14"/>
        <v>0</v>
      </c>
      <c r="N43" s="100">
        <f t="shared" si="18"/>
        <v>0</v>
      </c>
      <c r="O43" s="86">
        <f t="shared" si="18"/>
        <v>0</v>
      </c>
      <c r="P43" s="87">
        <f t="shared" si="16"/>
        <v>0</v>
      </c>
    </row>
    <row r="44" spans="1:16" ht="26.25" customHeight="1">
      <c r="A44" s="98"/>
      <c r="B44" s="99">
        <v>429</v>
      </c>
      <c r="C44" s="75" t="s">
        <v>15</v>
      </c>
      <c r="D44" s="85" t="s">
        <v>96</v>
      </c>
      <c r="E44" s="86"/>
      <c r="F44" s="120">
        <f t="shared" si="11"/>
        <v>0</v>
      </c>
      <c r="G44" s="120"/>
      <c r="H44" s="120"/>
      <c r="I44" s="120">
        <f t="shared" si="12"/>
        <v>0</v>
      </c>
      <c r="J44" s="87">
        <f t="shared" si="13"/>
        <v>0</v>
      </c>
      <c r="K44" s="85"/>
      <c r="L44" s="86"/>
      <c r="M44" s="87">
        <f t="shared" si="14"/>
        <v>0</v>
      </c>
      <c r="N44" s="100">
        <f t="shared" si="18"/>
        <v>0</v>
      </c>
      <c r="O44" s="86">
        <f>SUM(D44:E44)</f>
        <v>0</v>
      </c>
      <c r="P44" s="87">
        <f t="shared" si="16"/>
        <v>0</v>
      </c>
    </row>
    <row r="45" spans="1:16" s="72" customFormat="1" ht="28.5">
      <c r="A45" s="101">
        <v>43</v>
      </c>
      <c r="B45" s="102"/>
      <c r="C45" s="81" t="s">
        <v>16</v>
      </c>
      <c r="D45" s="103">
        <f aca="true" t="shared" si="19" ref="D45:O45">SUM(D46)</f>
        <v>0</v>
      </c>
      <c r="E45" s="104">
        <f t="shared" si="19"/>
        <v>0</v>
      </c>
      <c r="F45" s="117">
        <f t="shared" si="11"/>
        <v>0</v>
      </c>
      <c r="G45" s="117">
        <f t="shared" si="19"/>
        <v>0</v>
      </c>
      <c r="H45" s="117">
        <f t="shared" si="19"/>
        <v>0</v>
      </c>
      <c r="I45" s="117">
        <f t="shared" si="12"/>
        <v>0</v>
      </c>
      <c r="J45" s="105">
        <f t="shared" si="13"/>
        <v>0</v>
      </c>
      <c r="K45" s="103">
        <f t="shared" si="19"/>
        <v>0</v>
      </c>
      <c r="L45" s="104">
        <f t="shared" si="19"/>
        <v>0</v>
      </c>
      <c r="M45" s="105">
        <f t="shared" si="14"/>
        <v>0</v>
      </c>
      <c r="N45" s="106">
        <f t="shared" si="19"/>
        <v>0</v>
      </c>
      <c r="O45" s="104">
        <f t="shared" si="19"/>
        <v>0</v>
      </c>
      <c r="P45" s="105">
        <f t="shared" si="16"/>
        <v>0</v>
      </c>
    </row>
    <row r="46" spans="1:16" ht="28.5">
      <c r="A46" s="98"/>
      <c r="B46" s="99">
        <v>431</v>
      </c>
      <c r="C46" s="75" t="s">
        <v>17</v>
      </c>
      <c r="D46" s="85" t="s">
        <v>96</v>
      </c>
      <c r="E46" s="86"/>
      <c r="F46" s="120">
        <f t="shared" si="11"/>
        <v>0</v>
      </c>
      <c r="G46" s="120"/>
      <c r="H46" s="120"/>
      <c r="I46" s="120">
        <f t="shared" si="12"/>
        <v>0</v>
      </c>
      <c r="J46" s="87">
        <f t="shared" si="13"/>
        <v>0</v>
      </c>
      <c r="K46" s="85"/>
      <c r="L46" s="86"/>
      <c r="M46" s="87">
        <f t="shared" si="14"/>
        <v>0</v>
      </c>
      <c r="N46" s="100">
        <f>SUM(D46,K46)</f>
        <v>0</v>
      </c>
      <c r="O46" s="86">
        <f>SUM(E46,L46)</f>
        <v>0</v>
      </c>
      <c r="P46" s="87">
        <f t="shared" si="16"/>
        <v>0</v>
      </c>
    </row>
    <row r="47" spans="1:16" s="72" customFormat="1" ht="28.5">
      <c r="A47" s="101">
        <v>44</v>
      </c>
      <c r="B47" s="102"/>
      <c r="C47" s="81" t="s">
        <v>18</v>
      </c>
      <c r="D47" s="103">
        <f aca="true" t="shared" si="20" ref="D47:O47">SUM(D48:D50)</f>
        <v>0</v>
      </c>
      <c r="E47" s="104">
        <f t="shared" si="20"/>
        <v>0</v>
      </c>
      <c r="F47" s="117">
        <f t="shared" si="11"/>
        <v>0</v>
      </c>
      <c r="G47" s="117">
        <f t="shared" si="20"/>
        <v>0</v>
      </c>
      <c r="H47" s="117">
        <f t="shared" si="20"/>
        <v>0</v>
      </c>
      <c r="I47" s="117">
        <f t="shared" si="12"/>
        <v>0</v>
      </c>
      <c r="J47" s="105">
        <f t="shared" si="13"/>
        <v>0</v>
      </c>
      <c r="K47" s="103">
        <f t="shared" si="20"/>
        <v>0</v>
      </c>
      <c r="L47" s="104">
        <f t="shared" si="20"/>
        <v>0</v>
      </c>
      <c r="M47" s="105">
        <f t="shared" si="14"/>
        <v>0</v>
      </c>
      <c r="N47" s="106">
        <f t="shared" si="20"/>
        <v>0</v>
      </c>
      <c r="O47" s="104">
        <f t="shared" si="20"/>
        <v>0</v>
      </c>
      <c r="P47" s="105">
        <f t="shared" si="16"/>
        <v>0</v>
      </c>
    </row>
    <row r="48" spans="1:16" ht="27" customHeight="1">
      <c r="A48" s="98"/>
      <c r="B48" s="99">
        <v>441</v>
      </c>
      <c r="C48" s="75" t="s">
        <v>19</v>
      </c>
      <c r="D48" s="85"/>
      <c r="E48" s="86"/>
      <c r="F48" s="120">
        <f t="shared" si="11"/>
        <v>0</v>
      </c>
      <c r="G48" s="120"/>
      <c r="H48" s="120"/>
      <c r="I48" s="120">
        <f t="shared" si="12"/>
        <v>0</v>
      </c>
      <c r="J48" s="87">
        <f t="shared" si="13"/>
        <v>0</v>
      </c>
      <c r="K48" s="85"/>
      <c r="L48" s="86"/>
      <c r="M48" s="87">
        <f t="shared" si="14"/>
        <v>0</v>
      </c>
      <c r="N48" s="100"/>
      <c r="O48" s="86">
        <f>SUM(D48:E48)</f>
        <v>0</v>
      </c>
      <c r="P48" s="87">
        <f t="shared" si="16"/>
        <v>0</v>
      </c>
    </row>
    <row r="49" spans="1:16" ht="25.5" customHeight="1">
      <c r="A49" s="98"/>
      <c r="B49" s="99">
        <v>442</v>
      </c>
      <c r="C49" s="75" t="s">
        <v>20</v>
      </c>
      <c r="D49" s="85"/>
      <c r="E49" s="86"/>
      <c r="F49" s="120">
        <f t="shared" si="11"/>
        <v>0</v>
      </c>
      <c r="G49" s="120"/>
      <c r="H49" s="120"/>
      <c r="I49" s="120">
        <f t="shared" si="12"/>
        <v>0</v>
      </c>
      <c r="J49" s="87">
        <f t="shared" si="13"/>
        <v>0</v>
      </c>
      <c r="K49" s="85"/>
      <c r="L49" s="86"/>
      <c r="M49" s="87">
        <f t="shared" si="14"/>
        <v>0</v>
      </c>
      <c r="N49" s="100"/>
      <c r="O49" s="86">
        <f>SUM(D49:E49)</f>
        <v>0</v>
      </c>
      <c r="P49" s="87">
        <f t="shared" si="16"/>
        <v>0</v>
      </c>
    </row>
    <row r="50" spans="1:16" ht="26.25" customHeight="1">
      <c r="A50" s="98"/>
      <c r="B50" s="99">
        <v>443</v>
      </c>
      <c r="C50" s="75" t="s">
        <v>21</v>
      </c>
      <c r="D50" s="85" t="s">
        <v>96</v>
      </c>
      <c r="E50" s="86"/>
      <c r="F50" s="120">
        <f t="shared" si="11"/>
        <v>0</v>
      </c>
      <c r="G50" s="120"/>
      <c r="H50" s="120"/>
      <c r="I50" s="120">
        <f t="shared" si="12"/>
        <v>0</v>
      </c>
      <c r="J50" s="87">
        <f t="shared" si="13"/>
        <v>0</v>
      </c>
      <c r="K50" s="85"/>
      <c r="L50" s="86"/>
      <c r="M50" s="87">
        <f t="shared" si="14"/>
        <v>0</v>
      </c>
      <c r="N50" s="100">
        <f>SUM(D50,K50)</f>
        <v>0</v>
      </c>
      <c r="O50" s="86">
        <f>SUM(E50,L50)</f>
        <v>0</v>
      </c>
      <c r="P50" s="87">
        <f t="shared" si="16"/>
        <v>0</v>
      </c>
    </row>
    <row r="51" spans="1:16" s="72" customFormat="1" ht="28.5">
      <c r="A51" s="101">
        <v>45</v>
      </c>
      <c r="B51" s="102"/>
      <c r="C51" s="81" t="s">
        <v>0</v>
      </c>
      <c r="D51" s="103">
        <f aca="true" t="shared" si="21" ref="D51:O51">SUM(D52:D53)</f>
        <v>0</v>
      </c>
      <c r="E51" s="104">
        <f t="shared" si="21"/>
        <v>0</v>
      </c>
      <c r="F51" s="117">
        <f t="shared" si="11"/>
        <v>0</v>
      </c>
      <c r="G51" s="117">
        <f t="shared" si="21"/>
        <v>0</v>
      </c>
      <c r="H51" s="117">
        <f t="shared" si="21"/>
        <v>0</v>
      </c>
      <c r="I51" s="117">
        <f t="shared" si="12"/>
        <v>0</v>
      </c>
      <c r="J51" s="105">
        <f t="shared" si="13"/>
        <v>0</v>
      </c>
      <c r="K51" s="103">
        <f t="shared" si="21"/>
        <v>0</v>
      </c>
      <c r="L51" s="104">
        <f t="shared" si="21"/>
        <v>0</v>
      </c>
      <c r="M51" s="105">
        <f t="shared" si="14"/>
        <v>0</v>
      </c>
      <c r="N51" s="106">
        <f t="shared" si="21"/>
        <v>0</v>
      </c>
      <c r="O51" s="104">
        <f t="shared" si="21"/>
        <v>0</v>
      </c>
      <c r="P51" s="105">
        <f t="shared" si="16"/>
        <v>0</v>
      </c>
    </row>
    <row r="52" spans="1:16" ht="29.25" thickBot="1">
      <c r="A52" s="98"/>
      <c r="B52" s="99">
        <v>451</v>
      </c>
      <c r="C52" s="75" t="s">
        <v>22</v>
      </c>
      <c r="D52" s="108"/>
      <c r="E52" s="109"/>
      <c r="F52" s="125">
        <f t="shared" si="11"/>
        <v>0</v>
      </c>
      <c r="G52" s="125"/>
      <c r="H52" s="125"/>
      <c r="I52" s="125">
        <f t="shared" si="12"/>
        <v>0</v>
      </c>
      <c r="J52" s="110">
        <f t="shared" si="13"/>
        <v>0</v>
      </c>
      <c r="K52" s="108"/>
      <c r="L52" s="109"/>
      <c r="M52" s="110">
        <f t="shared" si="14"/>
        <v>0</v>
      </c>
      <c r="N52" s="111">
        <f>SUM(D52,K52)</f>
        <v>0</v>
      </c>
      <c r="O52" s="109">
        <f>SUM(E52,L52)</f>
        <v>0</v>
      </c>
      <c r="P52" s="110">
        <f t="shared" si="16"/>
        <v>0</v>
      </c>
    </row>
    <row r="53" spans="1:16" ht="27.75" customHeight="1" thickTop="1">
      <c r="A53" s="98"/>
      <c r="B53" s="99">
        <v>452</v>
      </c>
      <c r="C53" s="75" t="s">
        <v>23</v>
      </c>
      <c r="D53" s="112"/>
      <c r="E53" s="113"/>
      <c r="F53" s="114">
        <f t="shared" si="11"/>
        <v>0</v>
      </c>
      <c r="G53" s="114"/>
      <c r="H53" s="114"/>
      <c r="I53" s="114">
        <f t="shared" si="12"/>
        <v>0</v>
      </c>
      <c r="J53" s="114">
        <f t="shared" si="13"/>
        <v>0</v>
      </c>
      <c r="K53" s="114"/>
      <c r="L53" s="114"/>
      <c r="M53" s="114">
        <f t="shared" si="14"/>
        <v>0</v>
      </c>
      <c r="N53" s="114"/>
      <c r="O53" s="115">
        <f aca="true" t="shared" si="22" ref="O53:O58">SUM(D53:E53)</f>
        <v>0</v>
      </c>
      <c r="P53" s="116">
        <f t="shared" si="16"/>
        <v>0</v>
      </c>
    </row>
    <row r="54" spans="1:16" s="72" customFormat="1" ht="29.25" customHeight="1">
      <c r="A54" s="101">
        <v>46</v>
      </c>
      <c r="B54" s="102"/>
      <c r="C54" s="81" t="s">
        <v>24</v>
      </c>
      <c r="D54" s="103">
        <f>SUM(D55:D56)</f>
        <v>0</v>
      </c>
      <c r="E54" s="104">
        <f>SUM(E55:E56)</f>
        <v>0</v>
      </c>
      <c r="F54" s="117">
        <f t="shared" si="11"/>
        <v>0</v>
      </c>
      <c r="G54" s="117"/>
      <c r="H54" s="117"/>
      <c r="I54" s="117">
        <f t="shared" si="12"/>
        <v>0</v>
      </c>
      <c r="J54" s="117">
        <f t="shared" si="13"/>
        <v>0</v>
      </c>
      <c r="K54" s="117"/>
      <c r="L54" s="117"/>
      <c r="M54" s="117">
        <f t="shared" si="14"/>
        <v>0</v>
      </c>
      <c r="N54" s="117"/>
      <c r="O54" s="118">
        <f t="shared" si="22"/>
        <v>0</v>
      </c>
      <c r="P54" s="119">
        <f t="shared" si="16"/>
        <v>0</v>
      </c>
    </row>
    <row r="55" spans="1:16" ht="29.25" customHeight="1">
      <c r="A55" s="98"/>
      <c r="B55" s="99">
        <v>461</v>
      </c>
      <c r="C55" s="75" t="s">
        <v>58</v>
      </c>
      <c r="D55" s="85"/>
      <c r="E55" s="86"/>
      <c r="F55" s="120">
        <f t="shared" si="11"/>
        <v>0</v>
      </c>
      <c r="G55" s="120"/>
      <c r="H55" s="120"/>
      <c r="I55" s="120">
        <f t="shared" si="12"/>
        <v>0</v>
      </c>
      <c r="J55" s="120">
        <f t="shared" si="13"/>
        <v>0</v>
      </c>
      <c r="K55" s="120"/>
      <c r="L55" s="120"/>
      <c r="M55" s="120">
        <f t="shared" si="14"/>
        <v>0</v>
      </c>
      <c r="N55" s="120"/>
      <c r="O55" s="121">
        <f t="shared" si="22"/>
        <v>0</v>
      </c>
      <c r="P55" s="116">
        <f t="shared" si="16"/>
        <v>0</v>
      </c>
    </row>
    <row r="56" spans="1:16" ht="30.75" customHeight="1">
      <c r="A56" s="98"/>
      <c r="B56" s="99">
        <v>462</v>
      </c>
      <c r="C56" s="75" t="s">
        <v>25</v>
      </c>
      <c r="D56" s="85" t="s">
        <v>96</v>
      </c>
      <c r="E56" s="86"/>
      <c r="F56" s="120">
        <f t="shared" si="11"/>
        <v>0</v>
      </c>
      <c r="G56" s="120"/>
      <c r="H56" s="120"/>
      <c r="I56" s="120">
        <f t="shared" si="12"/>
        <v>0</v>
      </c>
      <c r="J56" s="120">
        <f t="shared" si="13"/>
        <v>0</v>
      </c>
      <c r="K56" s="120"/>
      <c r="L56" s="120"/>
      <c r="M56" s="120">
        <f t="shared" si="14"/>
        <v>0</v>
      </c>
      <c r="N56" s="120"/>
      <c r="O56" s="121">
        <f t="shared" si="22"/>
        <v>0</v>
      </c>
      <c r="P56" s="116">
        <f t="shared" si="16"/>
        <v>0</v>
      </c>
    </row>
    <row r="57" spans="1:16" s="72" customFormat="1" ht="22.5" customHeight="1">
      <c r="A57" s="101">
        <v>47</v>
      </c>
      <c r="B57" s="102"/>
      <c r="C57" s="81" t="s">
        <v>26</v>
      </c>
      <c r="D57" s="103">
        <f>SUM(D58)</f>
        <v>0</v>
      </c>
      <c r="E57" s="104">
        <f>SUM(E58)</f>
        <v>0</v>
      </c>
      <c r="F57" s="117">
        <f t="shared" si="11"/>
        <v>0</v>
      </c>
      <c r="G57" s="117"/>
      <c r="H57" s="117"/>
      <c r="I57" s="117">
        <f t="shared" si="12"/>
        <v>0</v>
      </c>
      <c r="J57" s="117">
        <f t="shared" si="13"/>
        <v>0</v>
      </c>
      <c r="K57" s="117"/>
      <c r="L57" s="117"/>
      <c r="M57" s="117">
        <f t="shared" si="14"/>
        <v>0</v>
      </c>
      <c r="N57" s="117"/>
      <c r="O57" s="118">
        <f t="shared" si="22"/>
        <v>0</v>
      </c>
      <c r="P57" s="119">
        <f t="shared" si="16"/>
        <v>0</v>
      </c>
    </row>
    <row r="58" spans="1:16" ht="23.25" customHeight="1" thickBot="1">
      <c r="A58" s="122"/>
      <c r="B58" s="123">
        <v>471</v>
      </c>
      <c r="C58" s="124" t="s">
        <v>26</v>
      </c>
      <c r="D58" s="108"/>
      <c r="E58" s="109"/>
      <c r="F58" s="125">
        <f t="shared" si="11"/>
        <v>0</v>
      </c>
      <c r="G58" s="125"/>
      <c r="H58" s="125"/>
      <c r="I58" s="125">
        <f t="shared" si="12"/>
        <v>0</v>
      </c>
      <c r="J58" s="125">
        <f t="shared" si="13"/>
        <v>0</v>
      </c>
      <c r="K58" s="125"/>
      <c r="L58" s="125"/>
      <c r="M58" s="125">
        <f t="shared" si="14"/>
        <v>0</v>
      </c>
      <c r="N58" s="126"/>
      <c r="O58" s="127">
        <f t="shared" si="22"/>
        <v>0</v>
      </c>
      <c r="P58" s="116">
        <f t="shared" si="16"/>
        <v>0</v>
      </c>
    </row>
    <row r="59" spans="1:16" ht="30" thickBot="1" thickTop="1">
      <c r="A59" s="245" t="s">
        <v>49</v>
      </c>
      <c r="B59" s="246"/>
      <c r="C59" s="247"/>
      <c r="D59" s="128">
        <f aca="true" t="shared" si="23" ref="D59:O59">SUM(D33,D37,D45,D47,D51,D54,D57)</f>
        <v>0</v>
      </c>
      <c r="E59" s="128">
        <f t="shared" si="23"/>
        <v>0</v>
      </c>
      <c r="F59" s="128">
        <f t="shared" si="11"/>
        <v>0</v>
      </c>
      <c r="G59" s="128">
        <f>SUM(G33,G37,G45,G47,G51,G54,G57)</f>
        <v>0</v>
      </c>
      <c r="H59" s="128">
        <f>SUM(H33,H37,H45,H47,H51,H54,H57)</f>
        <v>0</v>
      </c>
      <c r="I59" s="128">
        <f t="shared" si="12"/>
        <v>0</v>
      </c>
      <c r="J59" s="128">
        <f t="shared" si="13"/>
        <v>0</v>
      </c>
      <c r="K59" s="128">
        <f t="shared" si="23"/>
        <v>0</v>
      </c>
      <c r="L59" s="128">
        <f t="shared" si="23"/>
        <v>2844</v>
      </c>
      <c r="M59" s="128">
        <f t="shared" si="14"/>
        <v>2844</v>
      </c>
      <c r="N59" s="128">
        <f t="shared" si="23"/>
        <v>0</v>
      </c>
      <c r="O59" s="128">
        <f t="shared" si="23"/>
        <v>2844</v>
      </c>
      <c r="P59" s="128">
        <f t="shared" si="16"/>
        <v>2844</v>
      </c>
    </row>
    <row r="60" spans="3:16" ht="29.25" thickTop="1">
      <c r="C60" s="129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3:16" ht="28.5">
      <c r="C61" s="129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  <row r="62" spans="4:16" ht="28.5"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</row>
    <row r="63" spans="4:16" ht="28.5"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</row>
    <row r="74" ht="28.5">
      <c r="Q74" s="63" t="s">
        <v>67</v>
      </c>
    </row>
  </sheetData>
  <sheetProtection password="DE81" sheet="1"/>
  <mergeCells count="26">
    <mergeCell ref="G30:H30"/>
    <mergeCell ref="F30:F31"/>
    <mergeCell ref="I30:I31"/>
    <mergeCell ref="M30:M31"/>
    <mergeCell ref="N30:O30"/>
    <mergeCell ref="P30:P31"/>
    <mergeCell ref="J30:J31"/>
    <mergeCell ref="K30:L30"/>
    <mergeCell ref="A32:P32"/>
    <mergeCell ref="A59:C59"/>
    <mergeCell ref="P3:P4"/>
    <mergeCell ref="A5:P5"/>
    <mergeCell ref="A27:C27"/>
    <mergeCell ref="A28:C28"/>
    <mergeCell ref="A29:C29"/>
    <mergeCell ref="A30:B31"/>
    <mergeCell ref="C30:C31"/>
    <mergeCell ref="D30:E30"/>
    <mergeCell ref="B1:O1"/>
    <mergeCell ref="A3:B4"/>
    <mergeCell ref="C3:C4"/>
    <mergeCell ref="D3:E3"/>
    <mergeCell ref="J3:J4"/>
    <mergeCell ref="K3:L3"/>
    <mergeCell ref="M3:M4"/>
    <mergeCell ref="N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zoomScale="60" zoomScaleNormal="60" zoomScalePageLayoutView="0" workbookViewId="0" topLeftCell="A46">
      <selection activeCell="C112" sqref="C112"/>
    </sheetView>
  </sheetViews>
  <sheetFormatPr defaultColWidth="9.140625" defaultRowHeight="12.75"/>
  <cols>
    <col min="1" max="1" width="5.57421875" style="2" customWidth="1"/>
    <col min="2" max="2" width="9.7109375" style="2" customWidth="1"/>
    <col min="3" max="3" width="76.57421875" style="2" customWidth="1"/>
    <col min="4" max="4" width="26.00390625" style="2" customWidth="1"/>
    <col min="5" max="5" width="24.140625" style="2" customWidth="1"/>
    <col min="6" max="6" width="22.28125" style="2" customWidth="1"/>
    <col min="7" max="7" width="23.8515625" style="2" customWidth="1"/>
    <col min="8" max="8" width="24.28125" style="2" customWidth="1"/>
    <col min="9" max="9" width="20.28125" style="2" customWidth="1"/>
    <col min="10" max="10" width="21.28125" style="2" customWidth="1"/>
    <col min="11" max="11" width="25.421875" style="2" customWidth="1"/>
    <col min="12" max="12" width="21.421875" style="2" customWidth="1"/>
    <col min="13" max="13" width="12.7109375" style="2" customWidth="1"/>
    <col min="14" max="15" width="9.140625" style="2" customWidth="1"/>
    <col min="16" max="16" width="11.8515625" style="2" bestFit="1" customWidth="1"/>
    <col min="17" max="17" width="9.7109375" style="2" bestFit="1" customWidth="1"/>
    <col min="18" max="16384" width="9.140625" style="2" customWidth="1"/>
  </cols>
  <sheetData>
    <row r="1" ht="23.25">
      <c r="C1" s="9" t="s">
        <v>101</v>
      </c>
    </row>
    <row r="2" ht="23.25">
      <c r="C2" s="9" t="s">
        <v>102</v>
      </c>
    </row>
    <row r="3" spans="2:12" ht="24" thickBot="1">
      <c r="B3" s="261" t="s">
        <v>114</v>
      </c>
      <c r="C3" s="261"/>
      <c r="D3" s="261"/>
      <c r="E3" s="261"/>
      <c r="F3" s="261"/>
      <c r="G3" s="261"/>
      <c r="H3" s="261"/>
      <c r="I3" s="261"/>
      <c r="J3" s="261"/>
      <c r="K3" s="261"/>
      <c r="L3" s="1"/>
    </row>
    <row r="4" ht="24" hidden="1" thickBot="1"/>
    <row r="5" spans="1:12" ht="51.75" customHeight="1" thickTop="1">
      <c r="A5" s="262" t="s">
        <v>42</v>
      </c>
      <c r="B5" s="263"/>
      <c r="C5" s="266" t="s">
        <v>6</v>
      </c>
      <c r="D5" s="268" t="s">
        <v>88</v>
      </c>
      <c r="E5" s="269"/>
      <c r="F5" s="292" t="s">
        <v>46</v>
      </c>
      <c r="G5" s="270" t="s">
        <v>66</v>
      </c>
      <c r="H5" s="271"/>
      <c r="I5" s="292" t="s">
        <v>46</v>
      </c>
      <c r="J5" s="272" t="s">
        <v>89</v>
      </c>
      <c r="K5" s="273"/>
      <c r="L5" s="292" t="s">
        <v>46</v>
      </c>
    </row>
    <row r="6" spans="1:13" ht="47.25" thickBot="1">
      <c r="A6" s="264"/>
      <c r="B6" s="265"/>
      <c r="C6" s="267"/>
      <c r="D6" s="131" t="s">
        <v>44</v>
      </c>
      <c r="E6" s="132" t="s">
        <v>45</v>
      </c>
      <c r="F6" s="293"/>
      <c r="G6" s="133" t="s">
        <v>44</v>
      </c>
      <c r="H6" s="132" t="s">
        <v>45</v>
      </c>
      <c r="I6" s="293"/>
      <c r="J6" s="133" t="s">
        <v>44</v>
      </c>
      <c r="K6" s="134" t="s">
        <v>45</v>
      </c>
      <c r="L6" s="293"/>
      <c r="M6" s="135"/>
    </row>
    <row r="7" spans="1:13" ht="28.5" customHeight="1" thickBot="1" thickTop="1">
      <c r="A7" s="300" t="s">
        <v>43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2"/>
      <c r="M7" s="135"/>
    </row>
    <row r="8" spans="1:13" s="9" customFormat="1" ht="24" thickTop="1">
      <c r="A8" s="3">
        <v>31</v>
      </c>
      <c r="B8" s="4"/>
      <c r="C8" s="136" t="s">
        <v>27</v>
      </c>
      <c r="D8" s="6">
        <f>SUM(D9:D11)</f>
        <v>217000</v>
      </c>
      <c r="E8" s="7">
        <f aca="true" t="shared" si="0" ref="E8:K8">SUM(E9)</f>
        <v>0</v>
      </c>
      <c r="F8" s="8">
        <f>SUM(D8:E8)</f>
        <v>217000</v>
      </c>
      <c r="G8" s="6">
        <f>SUM(G9,G10,G11)</f>
        <v>-4325</v>
      </c>
      <c r="H8" s="7">
        <f t="shared" si="0"/>
        <v>0</v>
      </c>
      <c r="I8" s="8">
        <f>SUM(G8:H8)</f>
        <v>-4325</v>
      </c>
      <c r="J8" s="6">
        <f>SUM(J9,J10,J11)</f>
        <v>212675</v>
      </c>
      <c r="K8" s="8">
        <f t="shared" si="0"/>
        <v>0</v>
      </c>
      <c r="L8" s="137">
        <f>SUM(J8:K8)</f>
        <v>212675</v>
      </c>
      <c r="M8" s="138"/>
    </row>
    <row r="9" spans="1:13" ht="23.25">
      <c r="A9" s="10"/>
      <c r="B9" s="11">
        <v>311</v>
      </c>
      <c r="C9" s="139" t="s">
        <v>68</v>
      </c>
      <c r="D9" s="13" t="s">
        <v>96</v>
      </c>
      <c r="E9" s="14"/>
      <c r="F9" s="15">
        <f aca="true" t="shared" si="1" ref="F9:F34">SUM(D9:E9)</f>
        <v>0</v>
      </c>
      <c r="G9" s="140" t="s">
        <v>96</v>
      </c>
      <c r="H9" s="141"/>
      <c r="I9" s="15">
        <f aca="true" t="shared" si="2" ref="I9:I34">SUM(G9:H9)</f>
        <v>0</v>
      </c>
      <c r="J9" s="140">
        <f>SUM(D9,G9)</f>
        <v>0</v>
      </c>
      <c r="K9" s="15">
        <f>SUM(E9+H9)</f>
        <v>0</v>
      </c>
      <c r="L9" s="142">
        <f aca="true" t="shared" si="3" ref="L9:L34">SUM(J9:K9)</f>
        <v>0</v>
      </c>
      <c r="M9" s="135"/>
    </row>
    <row r="10" spans="1:13" ht="23.25">
      <c r="A10" s="10"/>
      <c r="B10" s="11"/>
      <c r="C10" s="139" t="s">
        <v>103</v>
      </c>
      <c r="D10" s="13">
        <v>202000</v>
      </c>
      <c r="E10" s="182"/>
      <c r="F10" s="15">
        <f t="shared" si="1"/>
        <v>202000</v>
      </c>
      <c r="G10" s="140">
        <v>-3725</v>
      </c>
      <c r="H10" s="184"/>
      <c r="I10" s="15">
        <f t="shared" si="2"/>
        <v>-3725</v>
      </c>
      <c r="J10" s="140">
        <f>SUM(D10,G10)</f>
        <v>198275</v>
      </c>
      <c r="K10" s="183"/>
      <c r="L10" s="142">
        <f t="shared" si="3"/>
        <v>198275</v>
      </c>
      <c r="M10" s="135"/>
    </row>
    <row r="11" spans="1:13" ht="23.25">
      <c r="A11" s="10"/>
      <c r="B11" s="11"/>
      <c r="C11" s="139" t="s">
        <v>104</v>
      </c>
      <c r="D11" s="13">
        <v>15000</v>
      </c>
      <c r="E11" s="182"/>
      <c r="F11" s="15">
        <f t="shared" si="1"/>
        <v>15000</v>
      </c>
      <c r="G11" s="140">
        <v>-600</v>
      </c>
      <c r="H11" s="184"/>
      <c r="I11" s="15">
        <f t="shared" si="2"/>
        <v>-600</v>
      </c>
      <c r="J11" s="140">
        <f>SUM(D11,G11)</f>
        <v>14400</v>
      </c>
      <c r="K11" s="183"/>
      <c r="L11" s="142">
        <f t="shared" si="3"/>
        <v>14400</v>
      </c>
      <c r="M11" s="135"/>
    </row>
    <row r="12" spans="1:13" s="9" customFormat="1" ht="23.25">
      <c r="A12" s="16">
        <v>32</v>
      </c>
      <c r="B12" s="17"/>
      <c r="C12" s="143" t="s">
        <v>7</v>
      </c>
      <c r="D12" s="19">
        <v>0</v>
      </c>
      <c r="E12" s="52">
        <f aca="true" t="shared" si="4" ref="E12:K12">SUM(E13)</f>
        <v>0</v>
      </c>
      <c r="F12" s="54">
        <f t="shared" si="1"/>
        <v>0</v>
      </c>
      <c r="G12" s="19">
        <f t="shared" si="4"/>
        <v>0</v>
      </c>
      <c r="H12" s="52">
        <f t="shared" si="4"/>
        <v>0</v>
      </c>
      <c r="I12" s="54">
        <f t="shared" si="2"/>
        <v>0</v>
      </c>
      <c r="J12" s="19">
        <f t="shared" si="4"/>
        <v>0</v>
      </c>
      <c r="K12" s="54">
        <f t="shared" si="4"/>
        <v>0</v>
      </c>
      <c r="L12" s="53">
        <f t="shared" si="3"/>
        <v>0</v>
      </c>
      <c r="M12" s="138"/>
    </row>
    <row r="13" spans="1:13" ht="23.25">
      <c r="A13" s="10"/>
      <c r="B13" s="11">
        <v>321</v>
      </c>
      <c r="C13" s="139" t="s">
        <v>7</v>
      </c>
      <c r="D13" s="13"/>
      <c r="E13" s="14"/>
      <c r="F13" s="15">
        <f t="shared" si="1"/>
        <v>0</v>
      </c>
      <c r="G13" s="140"/>
      <c r="H13" s="141"/>
      <c r="I13" s="15">
        <f t="shared" si="2"/>
        <v>0</v>
      </c>
      <c r="J13" s="140">
        <f>SUM(D13,G13)</f>
        <v>0</v>
      </c>
      <c r="K13" s="15">
        <f>SUM(E13+H13)</f>
        <v>0</v>
      </c>
      <c r="L13" s="142">
        <f t="shared" si="3"/>
        <v>0</v>
      </c>
      <c r="M13" s="135"/>
    </row>
    <row r="14" spans="1:13" s="9" customFormat="1" ht="23.25">
      <c r="A14" s="16">
        <v>33</v>
      </c>
      <c r="B14" s="17"/>
      <c r="C14" s="143" t="s">
        <v>8</v>
      </c>
      <c r="D14" s="19">
        <f>SUM(D15)</f>
        <v>0</v>
      </c>
      <c r="E14" s="52">
        <f aca="true" t="shared" si="5" ref="E14:K14">SUM(E15)</f>
        <v>0</v>
      </c>
      <c r="F14" s="54">
        <f t="shared" si="1"/>
        <v>0</v>
      </c>
      <c r="G14" s="19">
        <f>SUM(G15:G15)</f>
        <v>0</v>
      </c>
      <c r="H14" s="52">
        <f t="shared" si="5"/>
        <v>0</v>
      </c>
      <c r="I14" s="54">
        <f t="shared" si="2"/>
        <v>0</v>
      </c>
      <c r="J14" s="19">
        <f>SUM(J15:J15)</f>
        <v>0</v>
      </c>
      <c r="K14" s="54">
        <f t="shared" si="5"/>
        <v>0</v>
      </c>
      <c r="L14" s="53">
        <f>SUM(J14:K14)</f>
        <v>0</v>
      </c>
      <c r="M14" s="138"/>
    </row>
    <row r="15" spans="1:13" ht="23.25">
      <c r="A15" s="10"/>
      <c r="B15" s="11">
        <v>331</v>
      </c>
      <c r="C15" s="139" t="s">
        <v>105</v>
      </c>
      <c r="D15" s="13" t="s">
        <v>96</v>
      </c>
      <c r="E15" s="14"/>
      <c r="F15" s="15">
        <f t="shared" si="1"/>
        <v>0</v>
      </c>
      <c r="G15" s="140" t="s">
        <v>96</v>
      </c>
      <c r="H15" s="141"/>
      <c r="I15" s="54">
        <f t="shared" si="2"/>
        <v>0</v>
      </c>
      <c r="J15" s="140">
        <f>SUM(D15,G15)</f>
        <v>0</v>
      </c>
      <c r="K15" s="15">
        <f>SUM(E15+H15)</f>
        <v>0</v>
      </c>
      <c r="L15" s="142">
        <f t="shared" si="3"/>
        <v>0</v>
      </c>
      <c r="M15" s="135"/>
    </row>
    <row r="16" spans="1:13" s="9" customFormat="1" ht="23.25">
      <c r="A16" s="16">
        <v>34</v>
      </c>
      <c r="B16" s="17"/>
      <c r="C16" s="143" t="s">
        <v>28</v>
      </c>
      <c r="D16" s="19">
        <f aca="true" t="shared" si="6" ref="D16:K16">SUM(D17:D18)</f>
        <v>60</v>
      </c>
      <c r="E16" s="52">
        <f t="shared" si="6"/>
        <v>0</v>
      </c>
      <c r="F16" s="54">
        <f t="shared" si="1"/>
        <v>60</v>
      </c>
      <c r="G16" s="19">
        <f t="shared" si="6"/>
        <v>0</v>
      </c>
      <c r="H16" s="52">
        <f t="shared" si="6"/>
        <v>0</v>
      </c>
      <c r="I16" s="54">
        <f t="shared" si="2"/>
        <v>0</v>
      </c>
      <c r="J16" s="19">
        <f t="shared" si="6"/>
        <v>60</v>
      </c>
      <c r="K16" s="54">
        <f t="shared" si="6"/>
        <v>0</v>
      </c>
      <c r="L16" s="53">
        <f t="shared" si="3"/>
        <v>60</v>
      </c>
      <c r="M16" s="138"/>
    </row>
    <row r="17" spans="1:13" ht="23.25">
      <c r="A17" s="10"/>
      <c r="B17" s="11">
        <v>341</v>
      </c>
      <c r="C17" s="139" t="s">
        <v>29</v>
      </c>
      <c r="D17" s="13">
        <v>60</v>
      </c>
      <c r="E17" s="14"/>
      <c r="F17" s="15">
        <f t="shared" si="1"/>
        <v>60</v>
      </c>
      <c r="G17" s="140"/>
      <c r="H17" s="141"/>
      <c r="I17" s="15">
        <f t="shared" si="2"/>
        <v>0</v>
      </c>
      <c r="J17" s="140">
        <f>SUM(D17,G17)</f>
        <v>60</v>
      </c>
      <c r="K17" s="15">
        <f>SUM(E17+H17)</f>
        <v>0</v>
      </c>
      <c r="L17" s="142">
        <f t="shared" si="3"/>
        <v>60</v>
      </c>
      <c r="M17" s="135"/>
    </row>
    <row r="18" spans="1:13" ht="23.25">
      <c r="A18" s="10"/>
      <c r="B18" s="11">
        <v>342</v>
      </c>
      <c r="C18" s="139" t="s">
        <v>30</v>
      </c>
      <c r="D18" s="13"/>
      <c r="E18" s="14"/>
      <c r="F18" s="15">
        <f t="shared" si="1"/>
        <v>0</v>
      </c>
      <c r="G18" s="140"/>
      <c r="H18" s="141"/>
      <c r="I18" s="15">
        <f t="shared" si="2"/>
        <v>0</v>
      </c>
      <c r="J18" s="140">
        <f>SUM(D18,G18)</f>
        <v>0</v>
      </c>
      <c r="K18" s="15">
        <f>SUM(E18+H18)</f>
        <v>0</v>
      </c>
      <c r="L18" s="142">
        <f t="shared" si="3"/>
        <v>0</v>
      </c>
      <c r="M18" s="135"/>
    </row>
    <row r="19" spans="1:13" s="9" customFormat="1" ht="23.25">
      <c r="A19" s="16">
        <v>35</v>
      </c>
      <c r="B19" s="17"/>
      <c r="C19" s="143" t="s">
        <v>31</v>
      </c>
      <c r="D19" s="19">
        <f>SUM(D20:D23)</f>
        <v>2077400</v>
      </c>
      <c r="E19" s="52">
        <f>SUM(E20:E25)</f>
        <v>0</v>
      </c>
      <c r="F19" s="54">
        <f t="shared" si="1"/>
        <v>2077400</v>
      </c>
      <c r="G19" s="19">
        <f>SUM(G20:G25)</f>
        <v>-108105</v>
      </c>
      <c r="H19" s="52">
        <f>SUM(H20:H25)</f>
        <v>0</v>
      </c>
      <c r="I19" s="54">
        <f t="shared" si="2"/>
        <v>-108105</v>
      </c>
      <c r="J19" s="19">
        <f>SUM(J20:J25)</f>
        <v>1969295</v>
      </c>
      <c r="K19" s="54">
        <f>SUM(K20:K25)</f>
        <v>0</v>
      </c>
      <c r="L19" s="53">
        <f t="shared" si="3"/>
        <v>1969295</v>
      </c>
      <c r="M19" s="138"/>
    </row>
    <row r="20" spans="1:13" ht="23.25">
      <c r="A20" s="10"/>
      <c r="B20" s="11">
        <v>351</v>
      </c>
      <c r="C20" s="139" t="s">
        <v>106</v>
      </c>
      <c r="D20" s="13">
        <v>110400</v>
      </c>
      <c r="E20" s="14"/>
      <c r="F20" s="15">
        <f t="shared" si="1"/>
        <v>110400</v>
      </c>
      <c r="G20" s="140" t="s">
        <v>96</v>
      </c>
      <c r="H20" s="141"/>
      <c r="I20" s="15">
        <f t="shared" si="2"/>
        <v>0</v>
      </c>
      <c r="J20" s="140">
        <f aca="true" t="shared" si="7" ref="J20:J25">SUM(D20,G20)</f>
        <v>110400</v>
      </c>
      <c r="K20" s="15">
        <f>SUM(E20+H20)</f>
        <v>0</v>
      </c>
      <c r="L20" s="142">
        <f t="shared" si="3"/>
        <v>110400</v>
      </c>
      <c r="M20" s="135"/>
    </row>
    <row r="21" spans="1:13" ht="46.5" hidden="1">
      <c r="A21" s="10"/>
      <c r="B21" s="11">
        <v>352</v>
      </c>
      <c r="C21" s="139" t="s">
        <v>33</v>
      </c>
      <c r="D21" s="13"/>
      <c r="E21" s="14"/>
      <c r="F21" s="15">
        <f t="shared" si="1"/>
        <v>0</v>
      </c>
      <c r="G21" s="140"/>
      <c r="H21" s="141"/>
      <c r="I21" s="15">
        <f t="shared" si="2"/>
        <v>0</v>
      </c>
      <c r="J21" s="140">
        <f t="shared" si="7"/>
        <v>0</v>
      </c>
      <c r="K21" s="15">
        <f>SUM(E21+H21)</f>
        <v>0</v>
      </c>
      <c r="L21" s="142">
        <f t="shared" si="3"/>
        <v>0</v>
      </c>
      <c r="M21" s="135"/>
    </row>
    <row r="22" spans="1:13" ht="23.25">
      <c r="A22" s="10"/>
      <c r="B22" s="11"/>
      <c r="C22" s="139" t="s">
        <v>107</v>
      </c>
      <c r="D22" s="13">
        <v>1967000</v>
      </c>
      <c r="E22" s="14" t="s">
        <v>96</v>
      </c>
      <c r="F22" s="15">
        <f t="shared" si="1"/>
        <v>1967000</v>
      </c>
      <c r="G22" s="140">
        <v>-108105</v>
      </c>
      <c r="H22" s="141"/>
      <c r="I22" s="15">
        <f t="shared" si="2"/>
        <v>-108105</v>
      </c>
      <c r="J22" s="140">
        <f t="shared" si="7"/>
        <v>1858895</v>
      </c>
      <c r="K22" s="15"/>
      <c r="L22" s="142">
        <f t="shared" si="3"/>
        <v>1858895</v>
      </c>
      <c r="M22" s="135"/>
    </row>
    <row r="23" spans="1:13" ht="23.25" customHeight="1">
      <c r="A23" s="10"/>
      <c r="B23" s="11">
        <v>353</v>
      </c>
      <c r="C23" s="139" t="s">
        <v>34</v>
      </c>
      <c r="D23" s="22"/>
      <c r="E23" s="23"/>
      <c r="F23" s="24">
        <f t="shared" si="1"/>
        <v>0</v>
      </c>
      <c r="G23" s="140" t="s">
        <v>96</v>
      </c>
      <c r="H23" s="42"/>
      <c r="I23" s="15">
        <f t="shared" si="2"/>
        <v>0</v>
      </c>
      <c r="J23" s="144">
        <f t="shared" si="7"/>
        <v>0</v>
      </c>
      <c r="K23" s="24">
        <f>SUM(E23+H23)</f>
        <v>0</v>
      </c>
      <c r="L23" s="142">
        <f t="shared" si="3"/>
        <v>0</v>
      </c>
      <c r="M23" s="135"/>
    </row>
    <row r="24" spans="1:13" ht="26.25" customHeight="1">
      <c r="A24" s="10"/>
      <c r="B24" s="11">
        <v>354</v>
      </c>
      <c r="C24" s="139" t="s">
        <v>35</v>
      </c>
      <c r="D24" s="13"/>
      <c r="E24" s="14"/>
      <c r="F24" s="15">
        <f t="shared" si="1"/>
        <v>0</v>
      </c>
      <c r="G24" s="140"/>
      <c r="H24" s="141"/>
      <c r="I24" s="15">
        <f t="shared" si="2"/>
        <v>0</v>
      </c>
      <c r="J24" s="140">
        <f t="shared" si="7"/>
        <v>0</v>
      </c>
      <c r="K24" s="15">
        <f aca="true" t="shared" si="8" ref="K24:K29">SUM(E24,J24)</f>
        <v>0</v>
      </c>
      <c r="L24" s="142">
        <f t="shared" si="3"/>
        <v>0</v>
      </c>
      <c r="M24" s="135"/>
    </row>
    <row r="25" spans="1:13" ht="21.75" customHeight="1">
      <c r="A25" s="10"/>
      <c r="B25" s="11">
        <v>355</v>
      </c>
      <c r="C25" s="139" t="s">
        <v>36</v>
      </c>
      <c r="D25" s="13"/>
      <c r="E25" s="14"/>
      <c r="F25" s="15">
        <f t="shared" si="1"/>
        <v>0</v>
      </c>
      <c r="G25" s="140"/>
      <c r="H25" s="141"/>
      <c r="I25" s="15">
        <f t="shared" si="2"/>
        <v>0</v>
      </c>
      <c r="J25" s="140">
        <f t="shared" si="7"/>
        <v>0</v>
      </c>
      <c r="K25" s="15">
        <f t="shared" si="8"/>
        <v>0</v>
      </c>
      <c r="L25" s="142">
        <f t="shared" si="3"/>
        <v>0</v>
      </c>
      <c r="M25" s="135"/>
    </row>
    <row r="26" spans="1:13" s="9" customFormat="1" ht="23.25">
      <c r="A26" s="16">
        <v>36</v>
      </c>
      <c r="B26" s="17"/>
      <c r="C26" s="143" t="s">
        <v>37</v>
      </c>
      <c r="D26" s="19">
        <f>SUM(D27:D29)</f>
        <v>0</v>
      </c>
      <c r="E26" s="52">
        <f aca="true" t="shared" si="9" ref="E26:K26">SUM(E27:E29)</f>
        <v>0</v>
      </c>
      <c r="F26" s="54">
        <f t="shared" si="1"/>
        <v>0</v>
      </c>
      <c r="G26" s="19">
        <f>SUM(G28:G29)</f>
        <v>0</v>
      </c>
      <c r="H26" s="52">
        <f t="shared" si="9"/>
        <v>0</v>
      </c>
      <c r="I26" s="54">
        <f t="shared" si="2"/>
        <v>0</v>
      </c>
      <c r="J26" s="19">
        <f>SUM(J28:J29)</f>
        <v>0</v>
      </c>
      <c r="K26" s="54">
        <f t="shared" si="9"/>
        <v>0</v>
      </c>
      <c r="L26" s="53">
        <f t="shared" si="3"/>
        <v>0</v>
      </c>
      <c r="M26" s="138"/>
    </row>
    <row r="27" spans="1:13" ht="21" customHeight="1">
      <c r="A27" s="10"/>
      <c r="B27" s="11">
        <v>361</v>
      </c>
      <c r="C27" s="139" t="s">
        <v>38</v>
      </c>
      <c r="D27" s="13"/>
      <c r="E27" s="14"/>
      <c r="F27" s="15">
        <f t="shared" si="1"/>
        <v>0</v>
      </c>
      <c r="G27" s="140"/>
      <c r="H27" s="141"/>
      <c r="I27" s="15">
        <f t="shared" si="2"/>
        <v>0</v>
      </c>
      <c r="J27" s="140">
        <f>SUM(D27,G27)</f>
        <v>0</v>
      </c>
      <c r="K27" s="15">
        <f t="shared" si="8"/>
        <v>0</v>
      </c>
      <c r="L27" s="142">
        <f t="shared" si="3"/>
        <v>0</v>
      </c>
      <c r="M27" s="135"/>
    </row>
    <row r="28" spans="1:13" ht="23.25">
      <c r="A28" s="10"/>
      <c r="B28" s="11">
        <v>362</v>
      </c>
      <c r="C28" s="139" t="s">
        <v>39</v>
      </c>
      <c r="D28" s="13"/>
      <c r="E28" s="14"/>
      <c r="F28" s="15">
        <f t="shared" si="1"/>
        <v>0</v>
      </c>
      <c r="G28" s="140"/>
      <c r="H28" s="141"/>
      <c r="I28" s="15">
        <f t="shared" si="2"/>
        <v>0</v>
      </c>
      <c r="J28" s="140">
        <f>SUM(D28,G28)</f>
        <v>0</v>
      </c>
      <c r="K28" s="15">
        <f>SUM(E28+H28)</f>
        <v>0</v>
      </c>
      <c r="L28" s="142">
        <f t="shared" si="3"/>
        <v>0</v>
      </c>
      <c r="M28" s="135"/>
    </row>
    <row r="29" spans="1:13" ht="23.25" customHeight="1">
      <c r="A29" s="10"/>
      <c r="B29" s="11">
        <v>363</v>
      </c>
      <c r="C29" s="139" t="s">
        <v>40</v>
      </c>
      <c r="D29" s="13"/>
      <c r="E29" s="14"/>
      <c r="F29" s="15">
        <f t="shared" si="1"/>
        <v>0</v>
      </c>
      <c r="G29" s="140"/>
      <c r="H29" s="141"/>
      <c r="I29" s="15">
        <f t="shared" si="2"/>
        <v>0</v>
      </c>
      <c r="J29" s="140">
        <f>SUM(D29,G29)</f>
        <v>0</v>
      </c>
      <c r="K29" s="15">
        <f t="shared" si="8"/>
        <v>0</v>
      </c>
      <c r="L29" s="142">
        <f t="shared" si="3"/>
        <v>0</v>
      </c>
      <c r="M29" s="135"/>
    </row>
    <row r="30" spans="1:13" s="9" customFormat="1" ht="23.25">
      <c r="A30" s="16">
        <v>37</v>
      </c>
      <c r="B30" s="17"/>
      <c r="C30" s="143" t="s">
        <v>41</v>
      </c>
      <c r="D30" s="19">
        <f aca="true" t="shared" si="10" ref="D30:K30">SUM(D31)</f>
        <v>0</v>
      </c>
      <c r="E30" s="52">
        <f t="shared" si="10"/>
        <v>0</v>
      </c>
      <c r="F30" s="54">
        <f t="shared" si="1"/>
        <v>0</v>
      </c>
      <c r="G30" s="19">
        <f t="shared" si="10"/>
        <v>0</v>
      </c>
      <c r="H30" s="52">
        <f t="shared" si="10"/>
        <v>0</v>
      </c>
      <c r="I30" s="54">
        <f t="shared" si="2"/>
        <v>0</v>
      </c>
      <c r="J30" s="19">
        <f t="shared" si="10"/>
        <v>0</v>
      </c>
      <c r="K30" s="54">
        <f t="shared" si="10"/>
        <v>0</v>
      </c>
      <c r="L30" s="53">
        <f t="shared" si="3"/>
        <v>0</v>
      </c>
      <c r="M30" s="138"/>
    </row>
    <row r="31" spans="1:13" ht="24" thickBot="1">
      <c r="A31" s="145"/>
      <c r="B31" s="146">
        <v>371</v>
      </c>
      <c r="C31" s="147" t="s">
        <v>41</v>
      </c>
      <c r="D31" s="25"/>
      <c r="E31" s="26"/>
      <c r="F31" s="27">
        <f t="shared" si="1"/>
        <v>0</v>
      </c>
      <c r="G31" s="148"/>
      <c r="H31" s="149"/>
      <c r="I31" s="27">
        <f t="shared" si="2"/>
        <v>0</v>
      </c>
      <c r="J31" s="148">
        <f>SUM(D31,G31)</f>
        <v>0</v>
      </c>
      <c r="K31" s="27">
        <f>SUM(E31+H31)</f>
        <v>0</v>
      </c>
      <c r="L31" s="142">
        <f t="shared" si="3"/>
        <v>0</v>
      </c>
      <c r="M31" s="135"/>
    </row>
    <row r="32" spans="1:13" ht="26.25" customHeight="1" thickBot="1" thickTop="1">
      <c r="A32" s="277" t="s">
        <v>48</v>
      </c>
      <c r="B32" s="278"/>
      <c r="C32" s="278"/>
      <c r="D32" s="150">
        <f>SUM(D30,D26,D19,D16,D14,D12,D8)</f>
        <v>2294460</v>
      </c>
      <c r="E32" s="150">
        <f>SUM(E30,E26,E19,E16,E14,E12,E8)</f>
        <v>0</v>
      </c>
      <c r="F32" s="150">
        <f t="shared" si="1"/>
        <v>2294460</v>
      </c>
      <c r="G32" s="150">
        <f>SUM(G30,G26,G19,G16,G14,G12,G8)</f>
        <v>-112430</v>
      </c>
      <c r="H32" s="150">
        <f>SUM(H30,H26,H19,H16,H14,H12,H8)</f>
        <v>0</v>
      </c>
      <c r="I32" s="150">
        <f t="shared" si="2"/>
        <v>-112430</v>
      </c>
      <c r="J32" s="150">
        <f>SUM(D32,G32)</f>
        <v>2182030</v>
      </c>
      <c r="K32" s="151">
        <f>SUM(E32+H32)</f>
        <v>0</v>
      </c>
      <c r="L32" s="152">
        <f t="shared" si="3"/>
        <v>2182030</v>
      </c>
      <c r="M32" s="135"/>
    </row>
    <row r="33" spans="1:13" ht="26.25" customHeight="1" thickBot="1" thickTop="1">
      <c r="A33" s="279" t="s">
        <v>53</v>
      </c>
      <c r="B33" s="280"/>
      <c r="C33" s="280"/>
      <c r="D33" s="29" t="s">
        <v>96</v>
      </c>
      <c r="E33" s="29"/>
      <c r="F33" s="29">
        <f t="shared" si="1"/>
        <v>0</v>
      </c>
      <c r="G33" s="29">
        <v>0</v>
      </c>
      <c r="H33" s="29"/>
      <c r="I33" s="29">
        <f t="shared" si="2"/>
        <v>0</v>
      </c>
      <c r="J33" s="29">
        <f>SUM(D33,G33)</f>
        <v>0</v>
      </c>
      <c r="K33" s="153">
        <f>SUM(E33+H33)</f>
        <v>0</v>
      </c>
      <c r="L33" s="154">
        <f t="shared" si="3"/>
        <v>0</v>
      </c>
      <c r="M33" s="135"/>
    </row>
    <row r="34" spans="1:13" ht="26.25" customHeight="1" thickBot="1" thickTop="1">
      <c r="A34" s="277" t="s">
        <v>50</v>
      </c>
      <c r="B34" s="278"/>
      <c r="C34" s="278"/>
      <c r="D34" s="28">
        <f>SUM(D32:D33)</f>
        <v>2294460</v>
      </c>
      <c r="E34" s="28">
        <f>SUM(E32:E33)</f>
        <v>0</v>
      </c>
      <c r="F34" s="28">
        <f t="shared" si="1"/>
        <v>2294460</v>
      </c>
      <c r="G34" s="28">
        <f>SUM(G32:G33)</f>
        <v>-112430</v>
      </c>
      <c r="H34" s="28">
        <f>SUM(H32:H33)</f>
        <v>0</v>
      </c>
      <c r="I34" s="28">
        <f t="shared" si="2"/>
        <v>-112430</v>
      </c>
      <c r="J34" s="28">
        <f>SUM(D34,G34)</f>
        <v>2182030</v>
      </c>
      <c r="K34" s="155">
        <f>SUM(E34+H34)</f>
        <v>0</v>
      </c>
      <c r="L34" s="28">
        <f t="shared" si="3"/>
        <v>2182030</v>
      </c>
      <c r="M34" s="135"/>
    </row>
    <row r="35" spans="1:12" ht="54" customHeight="1" thickTop="1">
      <c r="A35" s="262" t="s">
        <v>42</v>
      </c>
      <c r="B35" s="263"/>
      <c r="C35" s="281" t="s">
        <v>6</v>
      </c>
      <c r="D35" s="272" t="s">
        <v>88</v>
      </c>
      <c r="E35" s="269"/>
      <c r="F35" s="292" t="s">
        <v>46</v>
      </c>
      <c r="G35" s="304" t="s">
        <v>66</v>
      </c>
      <c r="H35" s="269"/>
      <c r="I35" s="292" t="s">
        <v>46</v>
      </c>
      <c r="J35" s="272" t="s">
        <v>90</v>
      </c>
      <c r="K35" s="273"/>
      <c r="L35" s="292" t="s">
        <v>46</v>
      </c>
    </row>
    <row r="36" spans="1:12" ht="47.25" thickBot="1">
      <c r="A36" s="264"/>
      <c r="B36" s="265"/>
      <c r="C36" s="282"/>
      <c r="D36" s="133" t="s">
        <v>44</v>
      </c>
      <c r="E36" s="132" t="s">
        <v>45</v>
      </c>
      <c r="F36" s="293"/>
      <c r="G36" s="133" t="s">
        <v>44</v>
      </c>
      <c r="H36" s="132" t="s">
        <v>45</v>
      </c>
      <c r="I36" s="293"/>
      <c r="J36" s="133" t="s">
        <v>44</v>
      </c>
      <c r="K36" s="134" t="s">
        <v>45</v>
      </c>
      <c r="L36" s="293"/>
    </row>
    <row r="37" spans="1:12" ht="30" customHeight="1" thickBot="1" thickTop="1">
      <c r="A37" s="300" t="s">
        <v>47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3"/>
    </row>
    <row r="38" spans="1:12" s="9" customFormat="1" ht="24" thickTop="1">
      <c r="A38" s="156">
        <v>41</v>
      </c>
      <c r="B38" s="157"/>
      <c r="C38" s="5" t="s">
        <v>9</v>
      </c>
      <c r="D38" s="158">
        <f aca="true" t="shared" si="11" ref="D38:K38">SUM(D39:D41)</f>
        <v>1853700</v>
      </c>
      <c r="E38" s="159">
        <f t="shared" si="11"/>
        <v>0</v>
      </c>
      <c r="F38" s="159">
        <f aca="true" t="shared" si="12" ref="F38:F48">SUM(D38:E38)</f>
        <v>1853700</v>
      </c>
      <c r="G38" s="6">
        <f t="shared" si="11"/>
        <v>-48000</v>
      </c>
      <c r="H38" s="160">
        <f t="shared" si="11"/>
        <v>0</v>
      </c>
      <c r="I38" s="8">
        <f aca="true" t="shared" si="13" ref="I38:I43">SUM(G38:H38)</f>
        <v>-48000</v>
      </c>
      <c r="J38" s="6">
        <f t="shared" si="11"/>
        <v>1805700</v>
      </c>
      <c r="K38" s="160">
        <f t="shared" si="11"/>
        <v>0</v>
      </c>
      <c r="L38" s="161">
        <f>SUM(J38:K38)</f>
        <v>1805700</v>
      </c>
    </row>
    <row r="39" spans="1:12" ht="23.25">
      <c r="A39" s="30"/>
      <c r="B39" s="31">
        <v>411</v>
      </c>
      <c r="C39" s="12" t="s">
        <v>1</v>
      </c>
      <c r="D39" s="22">
        <v>1543600</v>
      </c>
      <c r="E39" s="23"/>
      <c r="F39" s="162">
        <f t="shared" si="12"/>
        <v>1543600</v>
      </c>
      <c r="G39" s="22">
        <v>-34800</v>
      </c>
      <c r="H39" s="23"/>
      <c r="I39" s="24">
        <f t="shared" si="13"/>
        <v>-34800</v>
      </c>
      <c r="J39" s="144">
        <f aca="true" t="shared" si="14" ref="J39:K41">SUM(D39,G39)</f>
        <v>1508800</v>
      </c>
      <c r="K39" s="42">
        <f t="shared" si="14"/>
        <v>0</v>
      </c>
      <c r="L39" s="163">
        <f aca="true" t="shared" si="15" ref="L39:L96">SUM(J39:K39)</f>
        <v>1508800</v>
      </c>
    </row>
    <row r="40" spans="1:12" ht="23.25">
      <c r="A40" s="30"/>
      <c r="B40" s="31">
        <v>412</v>
      </c>
      <c r="C40" s="12" t="s">
        <v>108</v>
      </c>
      <c r="D40" s="22">
        <v>55000</v>
      </c>
      <c r="E40" s="23"/>
      <c r="F40" s="162">
        <f t="shared" si="12"/>
        <v>55000</v>
      </c>
      <c r="G40" s="22">
        <v>-4600</v>
      </c>
      <c r="H40" s="23"/>
      <c r="I40" s="24">
        <f t="shared" si="13"/>
        <v>-4600</v>
      </c>
      <c r="J40" s="144">
        <f t="shared" si="14"/>
        <v>50400</v>
      </c>
      <c r="K40" s="42">
        <f t="shared" si="14"/>
        <v>0</v>
      </c>
      <c r="L40" s="163">
        <f t="shared" si="15"/>
        <v>50400</v>
      </c>
    </row>
    <row r="41" spans="1:12" ht="23.25">
      <c r="A41" s="30"/>
      <c r="B41" s="31">
        <v>413</v>
      </c>
      <c r="C41" s="12" t="s">
        <v>2</v>
      </c>
      <c r="D41" s="22">
        <v>255100</v>
      </c>
      <c r="E41" s="23"/>
      <c r="F41" s="162">
        <f t="shared" si="12"/>
        <v>255100</v>
      </c>
      <c r="G41" s="22">
        <v>-8600</v>
      </c>
      <c r="H41" s="23"/>
      <c r="I41" s="24">
        <f t="shared" si="13"/>
        <v>-8600</v>
      </c>
      <c r="J41" s="144">
        <f t="shared" si="14"/>
        <v>246500</v>
      </c>
      <c r="K41" s="42">
        <f t="shared" si="14"/>
        <v>0</v>
      </c>
      <c r="L41" s="163">
        <f t="shared" si="15"/>
        <v>246500</v>
      </c>
    </row>
    <row r="42" spans="1:12" s="9" customFormat="1" ht="23.25">
      <c r="A42" s="32">
        <v>42</v>
      </c>
      <c r="B42" s="33"/>
      <c r="C42" s="18" t="s">
        <v>3</v>
      </c>
      <c r="D42" s="34">
        <f>SUM(D44:D74)</f>
        <v>416000</v>
      </c>
      <c r="E42" s="35">
        <f>SUM(E43:E62)</f>
        <v>0</v>
      </c>
      <c r="F42" s="164">
        <f t="shared" si="12"/>
        <v>416000</v>
      </c>
      <c r="G42" s="34">
        <f>SUM(G43:G72)</f>
        <v>-101925</v>
      </c>
      <c r="H42" s="35">
        <f>SUM(H43:H62)</f>
        <v>0</v>
      </c>
      <c r="I42" s="165">
        <f t="shared" si="13"/>
        <v>-101925</v>
      </c>
      <c r="J42" s="34">
        <f>SUM(J43:J72)</f>
        <v>314075</v>
      </c>
      <c r="K42" s="41">
        <f>SUM(K43:K62)</f>
        <v>0</v>
      </c>
      <c r="L42" s="166">
        <f t="shared" si="15"/>
        <v>314075</v>
      </c>
    </row>
    <row r="43" spans="1:12" ht="18" customHeight="1">
      <c r="A43" s="30"/>
      <c r="B43" s="31">
        <v>421</v>
      </c>
      <c r="C43" s="12" t="s">
        <v>11</v>
      </c>
      <c r="D43" s="22"/>
      <c r="E43" s="23"/>
      <c r="F43" s="164">
        <f t="shared" si="12"/>
        <v>0</v>
      </c>
      <c r="G43" s="144"/>
      <c r="H43" s="23"/>
      <c r="I43" s="167">
        <f t="shared" si="13"/>
        <v>0</v>
      </c>
      <c r="J43" s="144"/>
      <c r="K43" s="42">
        <f>SUM(D43:E43)</f>
        <v>0</v>
      </c>
      <c r="L43" s="166">
        <f t="shared" si="15"/>
        <v>0</v>
      </c>
    </row>
    <row r="44" spans="1:12" ht="23.25">
      <c r="A44" s="30"/>
      <c r="B44" s="31">
        <v>4212</v>
      </c>
      <c r="C44" s="12" t="s">
        <v>69</v>
      </c>
      <c r="D44" s="22">
        <v>55000</v>
      </c>
      <c r="E44" s="23"/>
      <c r="F44" s="229">
        <f t="shared" si="12"/>
        <v>55000</v>
      </c>
      <c r="G44" s="144">
        <v>-20250</v>
      </c>
      <c r="H44" s="23"/>
      <c r="I44" s="167"/>
      <c r="J44" s="144">
        <f aca="true" t="shared" si="16" ref="J44:J74">SUM(D44,G44)</f>
        <v>34750</v>
      </c>
      <c r="K44" s="42"/>
      <c r="L44" s="166">
        <f t="shared" si="15"/>
        <v>34750</v>
      </c>
    </row>
    <row r="45" spans="1:12" ht="23.25">
      <c r="A45" s="30"/>
      <c r="B45" s="31">
        <v>4211</v>
      </c>
      <c r="C45" s="12" t="s">
        <v>70</v>
      </c>
      <c r="D45" s="22">
        <v>40500</v>
      </c>
      <c r="E45" s="23"/>
      <c r="F45" s="229">
        <f t="shared" si="12"/>
        <v>40500</v>
      </c>
      <c r="G45" s="144">
        <v>-24500</v>
      </c>
      <c r="H45" s="23"/>
      <c r="I45" s="167"/>
      <c r="J45" s="144">
        <f t="shared" si="16"/>
        <v>16000</v>
      </c>
      <c r="K45" s="42"/>
      <c r="L45" s="166">
        <f t="shared" si="15"/>
        <v>16000</v>
      </c>
    </row>
    <row r="46" spans="1:12" ht="23.25">
      <c r="A46" s="30"/>
      <c r="B46" s="31">
        <v>4213</v>
      </c>
      <c r="C46" s="12" t="s">
        <v>81</v>
      </c>
      <c r="D46" s="22">
        <v>3500</v>
      </c>
      <c r="E46" s="23"/>
      <c r="F46" s="229">
        <f t="shared" si="12"/>
        <v>3500</v>
      </c>
      <c r="G46" s="144">
        <v>-2475</v>
      </c>
      <c r="H46" s="23"/>
      <c r="I46" s="167"/>
      <c r="J46" s="144">
        <f t="shared" si="16"/>
        <v>1025</v>
      </c>
      <c r="K46" s="42"/>
      <c r="L46" s="166">
        <f t="shared" si="15"/>
        <v>1025</v>
      </c>
    </row>
    <row r="47" spans="1:12" ht="46.5">
      <c r="A47" s="30"/>
      <c r="B47" s="31">
        <v>422</v>
      </c>
      <c r="C47" s="12" t="s">
        <v>12</v>
      </c>
      <c r="D47" s="22"/>
      <c r="E47" s="23"/>
      <c r="F47" s="229">
        <f t="shared" si="12"/>
        <v>0</v>
      </c>
      <c r="G47" s="144"/>
      <c r="H47" s="23"/>
      <c r="I47" s="167">
        <f>SUM(G47:H47)</f>
        <v>0</v>
      </c>
      <c r="J47" s="144">
        <f t="shared" si="16"/>
        <v>0</v>
      </c>
      <c r="K47" s="42">
        <f>SUM(E47,H47)</f>
        <v>0</v>
      </c>
      <c r="L47" s="163">
        <f>SUM(J47:K47)</f>
        <v>0</v>
      </c>
    </row>
    <row r="48" spans="1:12" ht="24" customHeight="1">
      <c r="A48" s="30"/>
      <c r="B48" s="31">
        <v>423</v>
      </c>
      <c r="C48" s="12" t="s">
        <v>13</v>
      </c>
      <c r="D48" s="22"/>
      <c r="E48" s="23"/>
      <c r="F48" s="229">
        <f t="shared" si="12"/>
        <v>0</v>
      </c>
      <c r="G48" s="144"/>
      <c r="H48" s="23"/>
      <c r="I48" s="167">
        <f>SUM(G48:H48)</f>
        <v>0</v>
      </c>
      <c r="J48" s="144">
        <f t="shared" si="16"/>
        <v>0</v>
      </c>
      <c r="K48" s="42">
        <f>SUM(E48,H48)</f>
        <v>0</v>
      </c>
      <c r="L48" s="163">
        <f t="shared" si="15"/>
        <v>0</v>
      </c>
    </row>
    <row r="49" spans="1:12" ht="23.25">
      <c r="A49" s="30"/>
      <c r="B49" s="31">
        <v>424</v>
      </c>
      <c r="C49" s="12" t="s">
        <v>14</v>
      </c>
      <c r="D49" s="22">
        <v>123350</v>
      </c>
      <c r="E49" s="23"/>
      <c r="F49" s="162">
        <f>SUM(D49:E49)</f>
        <v>123350</v>
      </c>
      <c r="G49" s="144">
        <v>-23850</v>
      </c>
      <c r="H49" s="23"/>
      <c r="I49" s="167">
        <f>SUM(G49:H49)</f>
        <v>-23850</v>
      </c>
      <c r="J49" s="144">
        <f t="shared" si="16"/>
        <v>99500</v>
      </c>
      <c r="K49" s="42">
        <f>SUM(E49,H49)</f>
        <v>0</v>
      </c>
      <c r="L49" s="163">
        <f t="shared" si="15"/>
        <v>99500</v>
      </c>
    </row>
    <row r="50" spans="1:17" ht="23.25">
      <c r="A50" s="30"/>
      <c r="B50" s="31">
        <v>425</v>
      </c>
      <c r="C50" s="12" t="s">
        <v>5</v>
      </c>
      <c r="D50" s="22"/>
      <c r="E50" s="23"/>
      <c r="F50" s="162">
        <f aca="true" t="shared" si="17" ref="F50:F74">SUM(D50:E50)</f>
        <v>0</v>
      </c>
      <c r="G50" s="144"/>
      <c r="H50" s="23"/>
      <c r="I50" s="167">
        <f>SUM(G50:H50)</f>
        <v>0</v>
      </c>
      <c r="J50" s="144">
        <f t="shared" si="16"/>
        <v>0</v>
      </c>
      <c r="K50" s="42">
        <f>SUM(E50,H50)</f>
        <v>0</v>
      </c>
      <c r="L50" s="163">
        <f t="shared" si="15"/>
        <v>0</v>
      </c>
      <c r="P50" s="37"/>
      <c r="Q50" s="37"/>
    </row>
    <row r="51" spans="1:17" ht="23.25">
      <c r="A51" s="30"/>
      <c r="B51" s="31">
        <v>4251</v>
      </c>
      <c r="C51" s="12" t="s">
        <v>71</v>
      </c>
      <c r="D51" s="22">
        <v>5800</v>
      </c>
      <c r="E51" s="23"/>
      <c r="F51" s="162">
        <f t="shared" si="17"/>
        <v>5800</v>
      </c>
      <c r="G51" s="144">
        <v>350</v>
      </c>
      <c r="H51" s="23"/>
      <c r="I51" s="167">
        <f aca="true" t="shared" si="18" ref="I51:I60">SUM(G51:H51)</f>
        <v>350</v>
      </c>
      <c r="J51" s="144">
        <f t="shared" si="16"/>
        <v>6150</v>
      </c>
      <c r="K51" s="42"/>
      <c r="L51" s="163">
        <f t="shared" si="15"/>
        <v>6150</v>
      </c>
      <c r="P51" s="37"/>
      <c r="Q51" s="37"/>
    </row>
    <row r="52" spans="1:17" ht="23.25">
      <c r="A52" s="30"/>
      <c r="B52" s="31">
        <v>4252</v>
      </c>
      <c r="C52" s="12" t="s">
        <v>80</v>
      </c>
      <c r="D52" s="22">
        <v>17000</v>
      </c>
      <c r="E52" s="23"/>
      <c r="F52" s="162">
        <f t="shared" si="17"/>
        <v>17000</v>
      </c>
      <c r="G52" s="144">
        <v>3000</v>
      </c>
      <c r="H52" s="23"/>
      <c r="I52" s="167">
        <f t="shared" si="18"/>
        <v>3000</v>
      </c>
      <c r="J52" s="144">
        <f t="shared" si="16"/>
        <v>20000</v>
      </c>
      <c r="K52" s="42"/>
      <c r="L52" s="163">
        <f t="shared" si="15"/>
        <v>20000</v>
      </c>
      <c r="P52" s="37"/>
      <c r="Q52" s="37"/>
    </row>
    <row r="53" spans="1:17" ht="23.25">
      <c r="A53" s="30"/>
      <c r="B53" s="31">
        <v>4253</v>
      </c>
      <c r="C53" s="12" t="s">
        <v>82</v>
      </c>
      <c r="D53" s="22">
        <v>3000</v>
      </c>
      <c r="E53" s="23"/>
      <c r="F53" s="162">
        <f t="shared" si="17"/>
        <v>3000</v>
      </c>
      <c r="G53" s="144">
        <v>-3000</v>
      </c>
      <c r="H53" s="23"/>
      <c r="I53" s="167">
        <f t="shared" si="18"/>
        <v>-3000</v>
      </c>
      <c r="J53" s="144">
        <f t="shared" si="16"/>
        <v>0</v>
      </c>
      <c r="K53" s="42"/>
      <c r="L53" s="163">
        <f t="shared" si="15"/>
        <v>0</v>
      </c>
      <c r="P53" s="37"/>
      <c r="Q53" s="37"/>
    </row>
    <row r="54" spans="1:17" ht="23.25">
      <c r="A54" s="30"/>
      <c r="B54" s="31">
        <v>4254</v>
      </c>
      <c r="C54" s="12" t="s">
        <v>83</v>
      </c>
      <c r="D54" s="22">
        <v>4300</v>
      </c>
      <c r="E54" s="23"/>
      <c r="F54" s="162">
        <f t="shared" si="17"/>
        <v>4300</v>
      </c>
      <c r="G54" s="144" t="s">
        <v>96</v>
      </c>
      <c r="H54" s="23"/>
      <c r="I54" s="167">
        <f t="shared" si="18"/>
        <v>0</v>
      </c>
      <c r="J54" s="144">
        <f t="shared" si="16"/>
        <v>4300</v>
      </c>
      <c r="K54" s="42"/>
      <c r="L54" s="163">
        <f t="shared" si="15"/>
        <v>4300</v>
      </c>
      <c r="P54" s="37"/>
      <c r="Q54" s="37"/>
    </row>
    <row r="55" spans="1:17" ht="23.25">
      <c r="A55" s="30"/>
      <c r="B55" s="31">
        <v>4255</v>
      </c>
      <c r="C55" s="12" t="s">
        <v>84</v>
      </c>
      <c r="D55" s="22">
        <v>12300</v>
      </c>
      <c r="E55" s="23"/>
      <c r="F55" s="162">
        <f t="shared" si="17"/>
        <v>12300</v>
      </c>
      <c r="G55" s="144">
        <v>-2750</v>
      </c>
      <c r="H55" s="23"/>
      <c r="I55" s="167">
        <f t="shared" si="18"/>
        <v>-2750</v>
      </c>
      <c r="J55" s="144">
        <f t="shared" si="16"/>
        <v>9550</v>
      </c>
      <c r="K55" s="42"/>
      <c r="L55" s="163">
        <f t="shared" si="15"/>
        <v>9550</v>
      </c>
      <c r="P55" s="37"/>
      <c r="Q55" s="37"/>
    </row>
    <row r="56" spans="1:17" ht="23.25">
      <c r="A56" s="30"/>
      <c r="B56" s="31">
        <v>4256</v>
      </c>
      <c r="C56" s="12" t="s">
        <v>85</v>
      </c>
      <c r="D56" s="22">
        <v>1500</v>
      </c>
      <c r="E56" s="23"/>
      <c r="F56" s="162">
        <f t="shared" si="17"/>
        <v>1500</v>
      </c>
      <c r="G56" s="144">
        <v>-1500</v>
      </c>
      <c r="H56" s="23"/>
      <c r="I56" s="167">
        <f t="shared" si="18"/>
        <v>-1500</v>
      </c>
      <c r="J56" s="144">
        <f t="shared" si="16"/>
        <v>0</v>
      </c>
      <c r="K56" s="42"/>
      <c r="L56" s="163">
        <f t="shared" si="15"/>
        <v>0</v>
      </c>
      <c r="P56" s="37"/>
      <c r="Q56" s="37"/>
    </row>
    <row r="57" spans="1:17" ht="23.25">
      <c r="A57" s="30"/>
      <c r="B57" s="31">
        <v>4257</v>
      </c>
      <c r="C57" s="12" t="s">
        <v>109</v>
      </c>
      <c r="D57" s="22">
        <v>48750</v>
      </c>
      <c r="E57" s="23"/>
      <c r="F57" s="162">
        <f t="shared" si="17"/>
        <v>48750</v>
      </c>
      <c r="G57" s="144">
        <v>6250</v>
      </c>
      <c r="H57" s="23"/>
      <c r="I57" s="167">
        <f t="shared" si="18"/>
        <v>6250</v>
      </c>
      <c r="J57" s="144">
        <f t="shared" si="16"/>
        <v>55000</v>
      </c>
      <c r="K57" s="42"/>
      <c r="L57" s="163">
        <f t="shared" si="15"/>
        <v>55000</v>
      </c>
      <c r="P57" s="37"/>
      <c r="Q57" s="37"/>
    </row>
    <row r="58" spans="1:17" ht="23.25">
      <c r="A58" s="30"/>
      <c r="B58" s="31">
        <v>4258</v>
      </c>
      <c r="C58" s="12" t="s">
        <v>86</v>
      </c>
      <c r="D58" s="22">
        <v>9450</v>
      </c>
      <c r="E58" s="23"/>
      <c r="F58" s="162">
        <f t="shared" si="17"/>
        <v>9450</v>
      </c>
      <c r="G58" s="144">
        <v>-1200</v>
      </c>
      <c r="H58" s="23"/>
      <c r="I58" s="167">
        <f t="shared" si="18"/>
        <v>-1200</v>
      </c>
      <c r="J58" s="144">
        <f t="shared" si="16"/>
        <v>8250</v>
      </c>
      <c r="K58" s="42"/>
      <c r="L58" s="163">
        <f t="shared" si="15"/>
        <v>8250</v>
      </c>
      <c r="P58" s="37"/>
      <c r="Q58" s="37"/>
    </row>
    <row r="59" spans="1:17" ht="23.25">
      <c r="A59" s="30"/>
      <c r="B59" s="31">
        <v>4259</v>
      </c>
      <c r="C59" s="12" t="s">
        <v>91</v>
      </c>
      <c r="D59" s="22">
        <v>3500</v>
      </c>
      <c r="E59" s="23"/>
      <c r="F59" s="162">
        <f t="shared" si="17"/>
        <v>3500</v>
      </c>
      <c r="G59" s="144">
        <v>-2900</v>
      </c>
      <c r="H59" s="23"/>
      <c r="I59" s="167">
        <f t="shared" si="18"/>
        <v>-2900</v>
      </c>
      <c r="J59" s="144">
        <f t="shared" si="16"/>
        <v>600</v>
      </c>
      <c r="K59" s="42"/>
      <c r="L59" s="163">
        <f t="shared" si="15"/>
        <v>600</v>
      </c>
      <c r="P59" s="37"/>
      <c r="Q59" s="37"/>
    </row>
    <row r="60" spans="1:17" ht="23.25">
      <c r="A60" s="30"/>
      <c r="B60" s="31">
        <v>4259</v>
      </c>
      <c r="C60" s="12" t="s">
        <v>87</v>
      </c>
      <c r="D60" s="22">
        <v>35500</v>
      </c>
      <c r="E60" s="23"/>
      <c r="F60" s="162">
        <f t="shared" si="17"/>
        <v>35500</v>
      </c>
      <c r="G60" s="144">
        <v>-27500</v>
      </c>
      <c r="H60" s="23"/>
      <c r="I60" s="167">
        <f t="shared" si="18"/>
        <v>-27500</v>
      </c>
      <c r="J60" s="144">
        <f t="shared" si="16"/>
        <v>8000</v>
      </c>
      <c r="K60" s="42"/>
      <c r="L60" s="163">
        <f t="shared" si="15"/>
        <v>8000</v>
      </c>
      <c r="P60" s="37"/>
      <c r="Q60" s="37"/>
    </row>
    <row r="61" spans="1:12" ht="23.25">
      <c r="A61" s="30"/>
      <c r="B61" s="31">
        <v>426</v>
      </c>
      <c r="C61" s="12" t="s">
        <v>4</v>
      </c>
      <c r="D61" s="22"/>
      <c r="E61" s="23"/>
      <c r="F61" s="162">
        <f t="shared" si="17"/>
        <v>0</v>
      </c>
      <c r="G61" s="144"/>
      <c r="H61" s="23"/>
      <c r="I61" s="167">
        <f>SUM(G61:H61)</f>
        <v>0</v>
      </c>
      <c r="J61" s="144">
        <f t="shared" si="16"/>
        <v>0</v>
      </c>
      <c r="K61" s="42">
        <f>SUM(E61,H61)</f>
        <v>0</v>
      </c>
      <c r="L61" s="163">
        <f t="shared" si="15"/>
        <v>0</v>
      </c>
    </row>
    <row r="62" spans="1:12" ht="23.25" hidden="1">
      <c r="A62" s="30"/>
      <c r="B62" s="31">
        <v>429</v>
      </c>
      <c r="C62" s="12" t="s">
        <v>15</v>
      </c>
      <c r="D62" s="22"/>
      <c r="E62" s="23"/>
      <c r="F62" s="162">
        <f t="shared" si="17"/>
        <v>0</v>
      </c>
      <c r="G62" s="144"/>
      <c r="H62" s="23"/>
      <c r="I62" s="167">
        <f aca="true" t="shared" si="19" ref="I62:I69">SUM(G62:H62)</f>
        <v>0</v>
      </c>
      <c r="J62" s="144">
        <f t="shared" si="16"/>
        <v>0</v>
      </c>
      <c r="K62" s="42">
        <f>SUM(D62:E62)</f>
        <v>0</v>
      </c>
      <c r="L62" s="163">
        <f t="shared" si="15"/>
        <v>0</v>
      </c>
    </row>
    <row r="63" spans="1:12" ht="23.25">
      <c r="A63" s="30"/>
      <c r="B63" s="31">
        <v>4261</v>
      </c>
      <c r="C63" s="12" t="s">
        <v>72</v>
      </c>
      <c r="D63" s="22">
        <v>6300</v>
      </c>
      <c r="E63" s="23"/>
      <c r="F63" s="162">
        <f t="shared" si="17"/>
        <v>6300</v>
      </c>
      <c r="G63" s="144">
        <v>100</v>
      </c>
      <c r="H63" s="23"/>
      <c r="I63" s="167">
        <f t="shared" si="19"/>
        <v>100</v>
      </c>
      <c r="J63" s="144">
        <f t="shared" si="16"/>
        <v>6400</v>
      </c>
      <c r="K63" s="42"/>
      <c r="L63" s="163">
        <f t="shared" si="15"/>
        <v>6400</v>
      </c>
    </row>
    <row r="64" spans="1:12" ht="23.25">
      <c r="A64" s="30"/>
      <c r="B64" s="31">
        <v>4261</v>
      </c>
      <c r="C64" s="12" t="s">
        <v>110</v>
      </c>
      <c r="D64" s="22">
        <v>0</v>
      </c>
      <c r="E64" s="23"/>
      <c r="F64" s="162">
        <f t="shared" si="17"/>
        <v>0</v>
      </c>
      <c r="G64" s="144"/>
      <c r="H64" s="23"/>
      <c r="I64" s="167">
        <f t="shared" si="19"/>
        <v>0</v>
      </c>
      <c r="J64" s="144">
        <f t="shared" si="16"/>
        <v>0</v>
      </c>
      <c r="K64" s="42"/>
      <c r="L64" s="163">
        <f t="shared" si="15"/>
        <v>0</v>
      </c>
    </row>
    <row r="65" spans="1:12" ht="23.25">
      <c r="A65" s="30"/>
      <c r="B65" s="31">
        <v>4262</v>
      </c>
      <c r="C65" s="12" t="s">
        <v>111</v>
      </c>
      <c r="D65" s="22">
        <v>3500</v>
      </c>
      <c r="E65" s="23"/>
      <c r="F65" s="162">
        <f t="shared" si="17"/>
        <v>3500</v>
      </c>
      <c r="G65" s="144">
        <v>-600</v>
      </c>
      <c r="H65" s="23"/>
      <c r="I65" s="167">
        <f t="shared" si="19"/>
        <v>-600</v>
      </c>
      <c r="J65" s="144">
        <f t="shared" si="16"/>
        <v>2900</v>
      </c>
      <c r="K65" s="42"/>
      <c r="L65" s="163">
        <f t="shared" si="15"/>
        <v>2900</v>
      </c>
    </row>
    <row r="66" spans="1:12" ht="23.25">
      <c r="A66" s="30"/>
      <c r="B66" s="31">
        <v>4262</v>
      </c>
      <c r="C66" s="12" t="s">
        <v>92</v>
      </c>
      <c r="D66" s="22">
        <v>0</v>
      </c>
      <c r="E66" s="23"/>
      <c r="F66" s="162">
        <f t="shared" si="17"/>
        <v>0</v>
      </c>
      <c r="G66" s="144">
        <v>9250</v>
      </c>
      <c r="H66" s="23"/>
      <c r="I66" s="167">
        <f t="shared" si="19"/>
        <v>9250</v>
      </c>
      <c r="J66" s="144">
        <f t="shared" si="16"/>
        <v>9250</v>
      </c>
      <c r="K66" s="42"/>
      <c r="L66" s="163">
        <f t="shared" si="15"/>
        <v>9250</v>
      </c>
    </row>
    <row r="67" spans="1:12" ht="23.25">
      <c r="A67" s="30"/>
      <c r="B67" s="31">
        <v>4263</v>
      </c>
      <c r="C67" s="12" t="s">
        <v>73</v>
      </c>
      <c r="D67" s="22">
        <v>28000</v>
      </c>
      <c r="E67" s="23"/>
      <c r="F67" s="162">
        <f t="shared" si="17"/>
        <v>28000</v>
      </c>
      <c r="G67" s="144">
        <v>-8000</v>
      </c>
      <c r="H67" s="23"/>
      <c r="I67" s="167">
        <f t="shared" si="19"/>
        <v>-8000</v>
      </c>
      <c r="J67" s="144">
        <f t="shared" si="16"/>
        <v>20000</v>
      </c>
      <c r="K67" s="42"/>
      <c r="L67" s="163">
        <f t="shared" si="15"/>
        <v>20000</v>
      </c>
    </row>
    <row r="68" spans="1:12" ht="23.25">
      <c r="A68" s="30"/>
      <c r="B68" s="31">
        <v>4264</v>
      </c>
      <c r="C68" s="12" t="s">
        <v>74</v>
      </c>
      <c r="D68" s="22">
        <v>3300</v>
      </c>
      <c r="E68" s="23"/>
      <c r="F68" s="162">
        <f t="shared" si="17"/>
        <v>3300</v>
      </c>
      <c r="G68" s="144">
        <v>-1600</v>
      </c>
      <c r="H68" s="23"/>
      <c r="I68" s="167">
        <f t="shared" si="19"/>
        <v>-1600</v>
      </c>
      <c r="J68" s="144">
        <f t="shared" si="16"/>
        <v>1700</v>
      </c>
      <c r="K68" s="42"/>
      <c r="L68" s="163">
        <f t="shared" si="15"/>
        <v>1700</v>
      </c>
    </row>
    <row r="69" spans="1:12" ht="23.25">
      <c r="A69" s="30"/>
      <c r="B69" s="31">
        <v>429</v>
      </c>
      <c r="C69" s="12" t="s">
        <v>15</v>
      </c>
      <c r="D69" s="22"/>
      <c r="E69" s="23"/>
      <c r="F69" s="162">
        <f t="shared" si="17"/>
        <v>0</v>
      </c>
      <c r="G69" s="144"/>
      <c r="H69" s="23"/>
      <c r="I69" s="167">
        <f t="shared" si="19"/>
        <v>0</v>
      </c>
      <c r="J69" s="144">
        <f t="shared" si="16"/>
        <v>0</v>
      </c>
      <c r="K69" s="42"/>
      <c r="L69" s="163">
        <f t="shared" si="15"/>
        <v>0</v>
      </c>
    </row>
    <row r="70" spans="1:12" ht="23.25">
      <c r="A70" s="30"/>
      <c r="B70" s="31">
        <v>4291</v>
      </c>
      <c r="C70" s="12" t="s">
        <v>75</v>
      </c>
      <c r="D70" s="22">
        <v>250</v>
      </c>
      <c r="E70" s="23"/>
      <c r="F70" s="162">
        <f t="shared" si="17"/>
        <v>250</v>
      </c>
      <c r="G70" s="144">
        <v>-250</v>
      </c>
      <c r="H70" s="23"/>
      <c r="I70" s="167">
        <f>SUM(G70:H70)</f>
        <v>-250</v>
      </c>
      <c r="J70" s="144">
        <f t="shared" si="16"/>
        <v>0</v>
      </c>
      <c r="K70" s="42"/>
      <c r="L70" s="163">
        <f t="shared" si="15"/>
        <v>0</v>
      </c>
    </row>
    <row r="71" spans="1:12" ht="23.25">
      <c r="A71" s="30"/>
      <c r="B71" s="31">
        <v>4292</v>
      </c>
      <c r="C71" s="12" t="s">
        <v>76</v>
      </c>
      <c r="D71" s="22">
        <v>5000</v>
      </c>
      <c r="E71" s="23"/>
      <c r="F71" s="162">
        <f t="shared" si="17"/>
        <v>5000</v>
      </c>
      <c r="G71" s="144"/>
      <c r="H71" s="23"/>
      <c r="I71" s="167">
        <f>SUM(G71:H71)</f>
        <v>0</v>
      </c>
      <c r="J71" s="144">
        <f t="shared" si="16"/>
        <v>5000</v>
      </c>
      <c r="K71" s="42"/>
      <c r="L71" s="163">
        <f t="shared" si="15"/>
        <v>5000</v>
      </c>
    </row>
    <row r="72" spans="1:12" ht="23.25">
      <c r="A72" s="30"/>
      <c r="B72" s="31">
        <v>4293</v>
      </c>
      <c r="C72" s="12" t="s">
        <v>77</v>
      </c>
      <c r="D72" s="22">
        <v>6200</v>
      </c>
      <c r="E72" s="23"/>
      <c r="F72" s="162">
        <f t="shared" si="17"/>
        <v>6200</v>
      </c>
      <c r="G72" s="144">
        <v>-500</v>
      </c>
      <c r="H72" s="23"/>
      <c r="I72" s="167">
        <f>SUM(G72:H72)</f>
        <v>-500</v>
      </c>
      <c r="J72" s="144">
        <f t="shared" si="16"/>
        <v>5700</v>
      </c>
      <c r="K72" s="42"/>
      <c r="L72" s="163">
        <f t="shared" si="15"/>
        <v>5700</v>
      </c>
    </row>
    <row r="73" spans="1:12" ht="23.25">
      <c r="A73" s="30"/>
      <c r="B73" s="31">
        <v>4294</v>
      </c>
      <c r="C73" s="12" t="s">
        <v>112</v>
      </c>
      <c r="D73" s="22"/>
      <c r="E73" s="23"/>
      <c r="F73" s="162"/>
      <c r="G73" s="144"/>
      <c r="H73" s="23"/>
      <c r="I73" s="167"/>
      <c r="J73" s="144"/>
      <c r="K73" s="42"/>
      <c r="L73" s="163"/>
    </row>
    <row r="74" spans="1:12" ht="23.25">
      <c r="A74" s="30"/>
      <c r="B74" s="31">
        <v>4295</v>
      </c>
      <c r="C74" s="12" t="s">
        <v>15</v>
      </c>
      <c r="D74" s="22" t="s">
        <v>96</v>
      </c>
      <c r="E74" s="23"/>
      <c r="F74" s="162">
        <f t="shared" si="17"/>
        <v>0</v>
      </c>
      <c r="G74" s="144" t="s">
        <v>96</v>
      </c>
      <c r="H74" s="23"/>
      <c r="I74" s="167">
        <f>SUM(G74:H74)</f>
        <v>0</v>
      </c>
      <c r="J74" s="144">
        <f t="shared" si="16"/>
        <v>0</v>
      </c>
      <c r="K74" s="42"/>
      <c r="L74" s="163">
        <f t="shared" si="15"/>
        <v>0</v>
      </c>
    </row>
    <row r="75" spans="1:12" s="9" customFormat="1" ht="23.25">
      <c r="A75" s="32">
        <v>43</v>
      </c>
      <c r="B75" s="33"/>
      <c r="C75" s="18" t="s">
        <v>16</v>
      </c>
      <c r="D75" s="34">
        <f aca="true" t="shared" si="20" ref="D75:K75">SUM(D76)</f>
        <v>8000</v>
      </c>
      <c r="E75" s="35">
        <f t="shared" si="20"/>
        <v>0</v>
      </c>
      <c r="F75" s="41">
        <f aca="true" t="shared" si="21" ref="F75:F82">SUM(D75:E75)</f>
        <v>8000</v>
      </c>
      <c r="G75" s="34">
        <f t="shared" si="20"/>
        <v>7000</v>
      </c>
      <c r="H75" s="35">
        <f t="shared" si="20"/>
        <v>0</v>
      </c>
      <c r="I75" s="165">
        <f aca="true" t="shared" si="22" ref="I75:I88">SUM(G75:H75)</f>
        <v>7000</v>
      </c>
      <c r="J75" s="168">
        <f t="shared" si="20"/>
        <v>15000</v>
      </c>
      <c r="K75" s="41">
        <f t="shared" si="20"/>
        <v>0</v>
      </c>
      <c r="L75" s="166">
        <f t="shared" si="15"/>
        <v>15000</v>
      </c>
    </row>
    <row r="76" spans="1:12" ht="23.25">
      <c r="A76" s="30"/>
      <c r="B76" s="31">
        <v>431</v>
      </c>
      <c r="C76" s="12" t="s">
        <v>17</v>
      </c>
      <c r="D76" s="22">
        <v>8000</v>
      </c>
      <c r="E76" s="23"/>
      <c r="F76" s="42">
        <f t="shared" si="21"/>
        <v>8000</v>
      </c>
      <c r="G76" s="22">
        <v>7000</v>
      </c>
      <c r="H76" s="23"/>
      <c r="I76" s="167">
        <f t="shared" si="22"/>
        <v>7000</v>
      </c>
      <c r="J76" s="144">
        <f>SUM(D76,G76)</f>
        <v>15000</v>
      </c>
      <c r="K76" s="42">
        <f>SUM(E76,H76)</f>
        <v>0</v>
      </c>
      <c r="L76" s="163">
        <f t="shared" si="15"/>
        <v>15000</v>
      </c>
    </row>
    <row r="77" spans="1:12" s="9" customFormat="1" ht="23.25">
      <c r="A77" s="32">
        <v>44</v>
      </c>
      <c r="B77" s="33"/>
      <c r="C77" s="18" t="s">
        <v>18</v>
      </c>
      <c r="D77" s="34">
        <f aca="true" t="shared" si="23" ref="D77:K77">SUM(D78:D80)</f>
        <v>2500</v>
      </c>
      <c r="E77" s="35">
        <f t="shared" si="23"/>
        <v>0</v>
      </c>
      <c r="F77" s="41">
        <f t="shared" si="21"/>
        <v>2500</v>
      </c>
      <c r="G77" s="34">
        <f t="shared" si="23"/>
        <v>-250</v>
      </c>
      <c r="H77" s="35">
        <f t="shared" si="23"/>
        <v>0</v>
      </c>
      <c r="I77" s="165">
        <f t="shared" si="22"/>
        <v>-250</v>
      </c>
      <c r="J77" s="168">
        <f t="shared" si="23"/>
        <v>2250</v>
      </c>
      <c r="K77" s="41">
        <f t="shared" si="23"/>
        <v>0</v>
      </c>
      <c r="L77" s="166">
        <f t="shared" si="15"/>
        <v>2250</v>
      </c>
    </row>
    <row r="78" spans="1:12" ht="23.25" hidden="1">
      <c r="A78" s="30"/>
      <c r="B78" s="31">
        <v>441</v>
      </c>
      <c r="C78" s="12" t="s">
        <v>19</v>
      </c>
      <c r="D78" s="22"/>
      <c r="E78" s="23"/>
      <c r="F78" s="42">
        <f t="shared" si="21"/>
        <v>0</v>
      </c>
      <c r="G78" s="22"/>
      <c r="H78" s="23"/>
      <c r="I78" s="167">
        <f t="shared" si="22"/>
        <v>0</v>
      </c>
      <c r="J78" s="144"/>
      <c r="K78" s="42">
        <f>SUM(D78:E78)</f>
        <v>0</v>
      </c>
      <c r="L78" s="163">
        <f t="shared" si="15"/>
        <v>0</v>
      </c>
    </row>
    <row r="79" spans="1:12" ht="26.25" customHeight="1">
      <c r="A79" s="30"/>
      <c r="B79" s="31">
        <v>442</v>
      </c>
      <c r="C79" s="12" t="s">
        <v>20</v>
      </c>
      <c r="D79" s="22">
        <v>0</v>
      </c>
      <c r="E79" s="23"/>
      <c r="F79" s="42">
        <f t="shared" si="21"/>
        <v>0</v>
      </c>
      <c r="G79" s="22"/>
      <c r="H79" s="23"/>
      <c r="I79" s="167">
        <f t="shared" si="22"/>
        <v>0</v>
      </c>
      <c r="J79" s="144"/>
      <c r="K79" s="42">
        <f>SUM(D79:E79)</f>
        <v>0</v>
      </c>
      <c r="L79" s="163">
        <f t="shared" si="15"/>
        <v>0</v>
      </c>
    </row>
    <row r="80" spans="1:12" ht="23.25">
      <c r="A80" s="30"/>
      <c r="B80" s="31">
        <v>443</v>
      </c>
      <c r="C80" s="12" t="s">
        <v>94</v>
      </c>
      <c r="D80" s="22">
        <v>2500</v>
      </c>
      <c r="E80" s="23"/>
      <c r="F80" s="42">
        <f t="shared" si="21"/>
        <v>2500</v>
      </c>
      <c r="G80" s="22">
        <v>-250</v>
      </c>
      <c r="H80" s="23"/>
      <c r="I80" s="167">
        <f t="shared" si="22"/>
        <v>-250</v>
      </c>
      <c r="J80" s="144">
        <f>SUM(D80,G80)</f>
        <v>2250</v>
      </c>
      <c r="K80" s="42">
        <f>SUM(E80,H80)</f>
        <v>0</v>
      </c>
      <c r="L80" s="163">
        <f t="shared" si="15"/>
        <v>2250</v>
      </c>
    </row>
    <row r="81" spans="1:12" s="9" customFormat="1" ht="23.25">
      <c r="A81" s="32">
        <v>45</v>
      </c>
      <c r="B81" s="33"/>
      <c r="C81" s="18" t="s">
        <v>0</v>
      </c>
      <c r="D81" s="34">
        <f aca="true" t="shared" si="24" ref="D81:K81">SUM(D82:D83)</f>
        <v>1000</v>
      </c>
      <c r="E81" s="35">
        <f t="shared" si="24"/>
        <v>0</v>
      </c>
      <c r="F81" s="41">
        <f t="shared" si="21"/>
        <v>1000</v>
      </c>
      <c r="G81" s="34">
        <f t="shared" si="24"/>
        <v>-1000</v>
      </c>
      <c r="H81" s="35">
        <f t="shared" si="24"/>
        <v>0</v>
      </c>
      <c r="I81" s="165">
        <f t="shared" si="22"/>
        <v>-1000</v>
      </c>
      <c r="J81" s="168">
        <f t="shared" si="24"/>
        <v>0</v>
      </c>
      <c r="K81" s="41">
        <f t="shared" si="24"/>
        <v>0</v>
      </c>
      <c r="L81" s="166">
        <f t="shared" si="15"/>
        <v>0</v>
      </c>
    </row>
    <row r="82" spans="1:12" ht="23.25">
      <c r="A82" s="213"/>
      <c r="B82" s="214">
        <v>451</v>
      </c>
      <c r="C82" s="215" t="s">
        <v>22</v>
      </c>
      <c r="D82" s="216">
        <v>1000</v>
      </c>
      <c r="E82" s="217"/>
      <c r="F82" s="218">
        <f t="shared" si="21"/>
        <v>1000</v>
      </c>
      <c r="G82" s="219">
        <v>-1000</v>
      </c>
      <c r="H82" s="218"/>
      <c r="I82" s="220">
        <f t="shared" si="22"/>
        <v>-1000</v>
      </c>
      <c r="J82" s="219">
        <f>SUM(D82,G82)</f>
        <v>0</v>
      </c>
      <c r="K82" s="220">
        <f>SUM(E82,H82)</f>
        <v>0</v>
      </c>
      <c r="L82" s="194">
        <f t="shared" si="15"/>
        <v>0</v>
      </c>
    </row>
    <row r="83" spans="1:12" ht="24.75" customHeight="1">
      <c r="A83" s="205"/>
      <c r="B83" s="206">
        <v>452</v>
      </c>
      <c r="C83" s="207" t="s">
        <v>23</v>
      </c>
      <c r="D83" s="208"/>
      <c r="E83" s="209"/>
      <c r="F83" s="218">
        <f aca="true" t="shared" si="25" ref="F83:F91">SUM(D83:E83)</f>
        <v>0</v>
      </c>
      <c r="G83" s="211"/>
      <c r="H83" s="210"/>
      <c r="I83" s="212">
        <f t="shared" si="22"/>
        <v>0</v>
      </c>
      <c r="J83" s="219">
        <f aca="true" t="shared" si="26" ref="J83:J91">SUM(D83,G83)</f>
        <v>0</v>
      </c>
      <c r="K83" s="212">
        <f aca="true" t="shared" si="27" ref="K83:K88">SUM(D83:E83)</f>
        <v>0</v>
      </c>
      <c r="L83" s="194">
        <f t="shared" si="15"/>
        <v>0</v>
      </c>
    </row>
    <row r="84" spans="1:12" s="9" customFormat="1" ht="30" customHeight="1">
      <c r="A84" s="32">
        <v>46</v>
      </c>
      <c r="B84" s="33"/>
      <c r="C84" s="18" t="s">
        <v>24</v>
      </c>
      <c r="D84" s="34">
        <f>SUM(D85:D86)</f>
        <v>4550</v>
      </c>
      <c r="E84" s="35">
        <f>SUM(E85:E86)</f>
        <v>0</v>
      </c>
      <c r="F84" s="218">
        <f t="shared" si="25"/>
        <v>4550</v>
      </c>
      <c r="G84" s="168">
        <f>SUM(G85:G86)</f>
        <v>-750</v>
      </c>
      <c r="H84" s="41"/>
      <c r="I84" s="36">
        <f t="shared" si="22"/>
        <v>-750</v>
      </c>
      <c r="J84" s="219">
        <f t="shared" si="26"/>
        <v>3800</v>
      </c>
      <c r="K84" s="36">
        <f>SUM(E84,H84)</f>
        <v>0</v>
      </c>
      <c r="L84" s="230">
        <f t="shared" si="15"/>
        <v>3800</v>
      </c>
    </row>
    <row r="85" spans="1:12" ht="24.75" customHeight="1">
      <c r="A85" s="30"/>
      <c r="B85" s="31">
        <v>461</v>
      </c>
      <c r="C85" s="12" t="s">
        <v>58</v>
      </c>
      <c r="D85" s="22"/>
      <c r="E85" s="23"/>
      <c r="F85" s="218">
        <f t="shared" si="25"/>
        <v>0</v>
      </c>
      <c r="G85" s="144"/>
      <c r="H85" s="42"/>
      <c r="I85" s="24">
        <f t="shared" si="22"/>
        <v>0</v>
      </c>
      <c r="J85" s="219">
        <f t="shared" si="26"/>
        <v>0</v>
      </c>
      <c r="K85" s="24">
        <f t="shared" si="27"/>
        <v>0</v>
      </c>
      <c r="L85" s="194">
        <f t="shared" si="15"/>
        <v>0</v>
      </c>
    </row>
    <row r="86" spans="1:12" ht="27.75" customHeight="1">
      <c r="A86" s="30" t="s">
        <v>113</v>
      </c>
      <c r="B86" s="31">
        <v>462</v>
      </c>
      <c r="C86" s="12" t="s">
        <v>93</v>
      </c>
      <c r="D86" s="22">
        <v>4550</v>
      </c>
      <c r="E86" s="23"/>
      <c r="F86" s="218">
        <f>SUM(D86:E86)</f>
        <v>4550</v>
      </c>
      <c r="G86" s="144">
        <v>-750</v>
      </c>
      <c r="H86" s="42"/>
      <c r="I86" s="24">
        <f t="shared" si="22"/>
        <v>-750</v>
      </c>
      <c r="J86" s="219">
        <f t="shared" si="26"/>
        <v>3800</v>
      </c>
      <c r="K86" s="24" t="s">
        <v>96</v>
      </c>
      <c r="L86" s="194">
        <f t="shared" si="15"/>
        <v>3800</v>
      </c>
    </row>
    <row r="87" spans="1:12" s="9" customFormat="1" ht="22.5" customHeight="1">
      <c r="A87" s="32">
        <v>47</v>
      </c>
      <c r="B87" s="33"/>
      <c r="C87" s="18" t="s">
        <v>26</v>
      </c>
      <c r="D87" s="34">
        <f>SUM(D88)</f>
        <v>0</v>
      </c>
      <c r="E87" s="35">
        <f>SUM(E88)</f>
        <v>0</v>
      </c>
      <c r="F87" s="218">
        <f t="shared" si="25"/>
        <v>0</v>
      </c>
      <c r="G87" s="168"/>
      <c r="H87" s="41"/>
      <c r="I87" s="36">
        <f t="shared" si="22"/>
        <v>0</v>
      </c>
      <c r="J87" s="219">
        <f t="shared" si="26"/>
        <v>0</v>
      </c>
      <c r="K87" s="36">
        <f t="shared" si="27"/>
        <v>0</v>
      </c>
      <c r="L87" s="194">
        <f t="shared" si="15"/>
        <v>0</v>
      </c>
    </row>
    <row r="88" spans="1:12" ht="49.5" customHeight="1" thickBot="1">
      <c r="A88" s="43"/>
      <c r="B88" s="44">
        <v>471</v>
      </c>
      <c r="C88" s="45" t="s">
        <v>26</v>
      </c>
      <c r="D88" s="38"/>
      <c r="E88" s="39"/>
      <c r="F88" s="218">
        <f t="shared" si="25"/>
        <v>0</v>
      </c>
      <c r="G88" s="169"/>
      <c r="H88" s="46"/>
      <c r="I88" s="40">
        <f t="shared" si="22"/>
        <v>0</v>
      </c>
      <c r="J88" s="219">
        <f t="shared" si="26"/>
        <v>0</v>
      </c>
      <c r="K88" s="40">
        <f t="shared" si="27"/>
        <v>0</v>
      </c>
      <c r="L88" s="194">
        <f t="shared" si="15"/>
        <v>0</v>
      </c>
    </row>
    <row r="89" spans="1:12" s="9" customFormat="1" ht="24" thickTop="1">
      <c r="A89" s="221">
        <v>46</v>
      </c>
      <c r="B89" s="223"/>
      <c r="C89" s="222" t="s">
        <v>24</v>
      </c>
      <c r="D89" s="224">
        <f>SUM(D90:D91)</f>
        <v>8710</v>
      </c>
      <c r="E89" s="225"/>
      <c r="F89" s="226">
        <f t="shared" si="25"/>
        <v>8710</v>
      </c>
      <c r="G89" s="224">
        <f>SUM(G90:G91)</f>
        <v>250</v>
      </c>
      <c r="H89" s="225"/>
      <c r="I89" s="227"/>
      <c r="J89" s="219">
        <f t="shared" si="26"/>
        <v>8960</v>
      </c>
      <c r="K89" s="227"/>
      <c r="L89" s="194">
        <f t="shared" si="15"/>
        <v>8960</v>
      </c>
    </row>
    <row r="90" spans="1:12" ht="23.25">
      <c r="A90" s="191"/>
      <c r="B90" s="192">
        <v>4624</v>
      </c>
      <c r="C90" s="193" t="s">
        <v>78</v>
      </c>
      <c r="D90" s="196" t="s">
        <v>96</v>
      </c>
      <c r="E90" s="197"/>
      <c r="F90" s="218">
        <f t="shared" si="25"/>
        <v>0</v>
      </c>
      <c r="G90" s="196">
        <v>850</v>
      </c>
      <c r="H90" s="197"/>
      <c r="I90" s="198">
        <f>SUM(G90:H90)</f>
        <v>850</v>
      </c>
      <c r="J90" s="219">
        <f t="shared" si="26"/>
        <v>850</v>
      </c>
      <c r="K90" s="198"/>
      <c r="L90" s="194">
        <f t="shared" si="15"/>
        <v>850</v>
      </c>
    </row>
    <row r="91" spans="1:12" ht="23.25">
      <c r="A91" s="189"/>
      <c r="B91" s="190">
        <v>4624</v>
      </c>
      <c r="C91" s="186" t="s">
        <v>79</v>
      </c>
      <c r="D91" s="199">
        <v>8710</v>
      </c>
      <c r="E91" s="200"/>
      <c r="F91" s="218">
        <f t="shared" si="25"/>
        <v>8710</v>
      </c>
      <c r="G91" s="199">
        <v>-600</v>
      </c>
      <c r="H91" s="200"/>
      <c r="I91" s="198">
        <f>SUM(G91:H91)</f>
        <v>-600</v>
      </c>
      <c r="J91" s="219">
        <f t="shared" si="26"/>
        <v>8110</v>
      </c>
      <c r="K91" s="201"/>
      <c r="L91" s="194">
        <f t="shared" si="15"/>
        <v>8110</v>
      </c>
    </row>
    <row r="92" spans="1:12" ht="24" thickBot="1">
      <c r="A92" s="187"/>
      <c r="B92" s="188"/>
      <c r="C92" s="185"/>
      <c r="D92" s="202"/>
      <c r="E92" s="203"/>
      <c r="F92" s="204"/>
      <c r="G92" s="202"/>
      <c r="H92" s="203"/>
      <c r="I92" s="198"/>
      <c r="J92" s="202"/>
      <c r="K92" s="204"/>
      <c r="L92" s="195"/>
    </row>
    <row r="93" spans="1:12" ht="24" thickBot="1" thickTop="1">
      <c r="A93" s="294" t="s">
        <v>49</v>
      </c>
      <c r="B93" s="295"/>
      <c r="C93" s="296"/>
      <c r="D93" s="47">
        <f>SUM(D38,D42,D75,D77,D81,D84,D87+D89)</f>
        <v>2294460</v>
      </c>
      <c r="E93" s="47">
        <f>SUM(E38,E42,E75,E77,E81,E84,E87)</f>
        <v>0</v>
      </c>
      <c r="F93" s="170">
        <f>SUM(D93:E93)</f>
        <v>2294460</v>
      </c>
      <c r="G93" s="47">
        <f>SUM(G38,G42,G75,G77,G81,G84,G87)</f>
        <v>-144925</v>
      </c>
      <c r="H93" s="47">
        <f>SUM(H38,H42,H75,H77,H81,H84,H87)</f>
        <v>0</v>
      </c>
      <c r="I93" s="47">
        <f>SUM(G93:H93)</f>
        <v>-144925</v>
      </c>
      <c r="J93" s="47">
        <f>SUM(J38,J42,J75,J77,J81,J84,J89)</f>
        <v>2149785</v>
      </c>
      <c r="K93" s="47">
        <f>SUM(K38,K42,K75,K77,K81,K84,K87)</f>
        <v>0</v>
      </c>
      <c r="L93" s="47">
        <f t="shared" si="15"/>
        <v>2149785</v>
      </c>
    </row>
    <row r="94" spans="1:12" s="181" customFormat="1" ht="24" thickBot="1" thickTop="1">
      <c r="A94" s="297" t="s">
        <v>54</v>
      </c>
      <c r="B94" s="298"/>
      <c r="C94" s="299"/>
      <c r="D94" s="179"/>
      <c r="E94" s="179"/>
      <c r="F94" s="180">
        <f>SUM(D94:E94)</f>
        <v>0</v>
      </c>
      <c r="G94" s="179"/>
      <c r="H94" s="179"/>
      <c r="I94" s="179">
        <f>SUM(G94:H94)</f>
        <v>0</v>
      </c>
      <c r="J94" s="179">
        <f>SUM(D94,G94)</f>
        <v>0</v>
      </c>
      <c r="K94" s="179">
        <f>SUM(E94,H94)</f>
        <v>0</v>
      </c>
      <c r="L94" s="179">
        <f t="shared" si="15"/>
        <v>0</v>
      </c>
    </row>
    <row r="95" spans="1:12" ht="24" thickBot="1" thickTop="1">
      <c r="A95" s="294" t="s">
        <v>50</v>
      </c>
      <c r="B95" s="295"/>
      <c r="C95" s="296"/>
      <c r="D95" s="47">
        <f aca="true" t="shared" si="28" ref="D95:K95">SUM(D93:D94)</f>
        <v>2294460</v>
      </c>
      <c r="E95" s="47">
        <f t="shared" si="28"/>
        <v>0</v>
      </c>
      <c r="F95" s="170">
        <f>SUM(D95:E95)</f>
        <v>2294460</v>
      </c>
      <c r="G95" s="47">
        <f t="shared" si="28"/>
        <v>-144925</v>
      </c>
      <c r="H95" s="47">
        <f t="shared" si="28"/>
        <v>0</v>
      </c>
      <c r="I95" s="47">
        <f>SUM(G95:H95)</f>
        <v>-144925</v>
      </c>
      <c r="J95" s="47">
        <f t="shared" si="28"/>
        <v>2149785</v>
      </c>
      <c r="K95" s="47">
        <f t="shared" si="28"/>
        <v>0</v>
      </c>
      <c r="L95" s="47">
        <f t="shared" si="15"/>
        <v>2149785</v>
      </c>
    </row>
    <row r="96" spans="1:12" ht="24" thickBot="1" thickTop="1">
      <c r="A96" s="294" t="s">
        <v>63</v>
      </c>
      <c r="B96" s="295"/>
      <c r="C96" s="296"/>
      <c r="D96" s="47">
        <f>SUM(D34-D95)</f>
        <v>0</v>
      </c>
      <c r="E96" s="47">
        <f>SUM(E34-E95)</f>
        <v>0</v>
      </c>
      <c r="F96" s="170">
        <f>SUM(D96:E96)</f>
        <v>0</v>
      </c>
      <c r="G96" s="47">
        <f>SUM(G34-G95)</f>
        <v>32495</v>
      </c>
      <c r="H96" s="47">
        <f>SUM(H34-H95)</f>
        <v>0</v>
      </c>
      <c r="I96" s="47">
        <f>SUM(G96:H96)</f>
        <v>32495</v>
      </c>
      <c r="J96" s="47">
        <f>SUM(J34-J95)</f>
        <v>32245</v>
      </c>
      <c r="K96" s="47">
        <f>SUM(K34-K95)</f>
        <v>0</v>
      </c>
      <c r="L96" s="47">
        <f t="shared" si="15"/>
        <v>32245</v>
      </c>
    </row>
    <row r="97" spans="1:12" ht="24" thickBot="1" thickTop="1">
      <c r="A97" s="48"/>
      <c r="B97" s="48"/>
      <c r="C97" s="48"/>
      <c r="D97" s="37"/>
      <c r="E97" s="37"/>
      <c r="F97" s="37"/>
      <c r="G97" s="37"/>
      <c r="H97" s="37"/>
      <c r="I97" s="37"/>
      <c r="J97" s="37"/>
      <c r="K97" s="37"/>
      <c r="L97" s="37"/>
    </row>
    <row r="98" spans="1:12" ht="24" thickBot="1" thickTop="1">
      <c r="A98" s="274" t="s">
        <v>57</v>
      </c>
      <c r="B98" s="275"/>
      <c r="C98" s="276"/>
      <c r="D98" s="49">
        <f>SUM(D99)</f>
        <v>0</v>
      </c>
      <c r="E98" s="50"/>
      <c r="F98" s="51">
        <f>SUM(D98:E98)</f>
        <v>0</v>
      </c>
      <c r="G98" s="49"/>
      <c r="H98" s="50"/>
      <c r="I98" s="51">
        <f>SUM(G98:H98)</f>
        <v>0</v>
      </c>
      <c r="J98" s="49">
        <f>SUM(G99:G101)</f>
        <v>32495</v>
      </c>
      <c r="K98" s="50">
        <f>SUM(H99)</f>
        <v>0</v>
      </c>
      <c r="L98" s="51">
        <f>SUM(J98:K98)</f>
        <v>32495</v>
      </c>
    </row>
    <row r="99" spans="1:12" ht="24" thickTop="1">
      <c r="A99" s="283" t="s">
        <v>55</v>
      </c>
      <c r="B99" s="284"/>
      <c r="C99" s="285"/>
      <c r="D99" s="19">
        <f>IF(D98-D33&gt;0,D98-D33,0)</f>
        <v>0</v>
      </c>
      <c r="E99" s="20">
        <f>IF(E98-E33&gt;0,E98-E33,0)</f>
        <v>0</v>
      </c>
      <c r="F99" s="21">
        <f>SUM(D99:E99)</f>
        <v>0</v>
      </c>
      <c r="G99" s="19">
        <v>0</v>
      </c>
      <c r="H99" s="20">
        <v>0</v>
      </c>
      <c r="I99" s="21">
        <f>SUM(G99:H99)</f>
        <v>0</v>
      </c>
      <c r="J99" s="49" t="s">
        <v>96</v>
      </c>
      <c r="K99" s="20">
        <f>IF(K98-K33&gt;0,K98-K33,0)</f>
        <v>0</v>
      </c>
      <c r="L99" s="51">
        <f>SUM(J99,K99)</f>
        <v>0</v>
      </c>
    </row>
    <row r="100" spans="1:12" ht="23.25">
      <c r="A100" s="283" t="s">
        <v>51</v>
      </c>
      <c r="B100" s="284"/>
      <c r="C100" s="285"/>
      <c r="D100" s="19">
        <f aca="true" t="shared" si="29" ref="D100:K100">IF(D98+D94&lt;0,D98-(-D94),0)</f>
        <v>0</v>
      </c>
      <c r="E100" s="20">
        <f t="shared" si="29"/>
        <v>0</v>
      </c>
      <c r="F100" s="21">
        <f>SUM(D100:E100)</f>
        <v>0</v>
      </c>
      <c r="G100" s="19">
        <f t="shared" si="29"/>
        <v>0</v>
      </c>
      <c r="H100" s="20">
        <f t="shared" si="29"/>
        <v>0</v>
      </c>
      <c r="I100" s="21">
        <f>SUM(G100:H100)</f>
        <v>0</v>
      </c>
      <c r="J100" s="19">
        <f t="shared" si="29"/>
        <v>0</v>
      </c>
      <c r="K100" s="20">
        <f t="shared" si="29"/>
        <v>0</v>
      </c>
      <c r="L100" s="21">
        <f>SUM(J100:K100)</f>
        <v>0</v>
      </c>
    </row>
    <row r="101" spans="1:12" ht="23.25">
      <c r="A101" s="286" t="s">
        <v>52</v>
      </c>
      <c r="B101" s="287"/>
      <c r="C101" s="288"/>
      <c r="D101" s="55"/>
      <c r="E101" s="56">
        <f aca="true" t="shared" si="30" ref="E101:K101">IF(E96&gt;0,E96,0)</f>
        <v>0</v>
      </c>
      <c r="F101" s="57">
        <f>SUM(D101:E101)</f>
        <v>0</v>
      </c>
      <c r="G101" s="55">
        <f t="shared" si="30"/>
        <v>32495</v>
      </c>
      <c r="H101" s="56">
        <f t="shared" si="30"/>
        <v>0</v>
      </c>
      <c r="I101" s="57">
        <f>SUM(G101:H101)</f>
        <v>32495</v>
      </c>
      <c r="J101" s="55">
        <f t="shared" si="30"/>
        <v>32245</v>
      </c>
      <c r="K101" s="56">
        <f t="shared" si="30"/>
        <v>0</v>
      </c>
      <c r="L101" s="57">
        <f>SUM(J101:K101)</f>
        <v>32245</v>
      </c>
    </row>
    <row r="102" spans="1:12" ht="24" thickBot="1">
      <c r="A102" s="289" t="s">
        <v>56</v>
      </c>
      <c r="B102" s="290"/>
      <c r="C102" s="291"/>
      <c r="D102" s="58">
        <f aca="true" t="shared" si="31" ref="D102:K102">IF(D96&lt;0,-D96,0)</f>
        <v>0</v>
      </c>
      <c r="E102" s="59">
        <f t="shared" si="31"/>
        <v>0</v>
      </c>
      <c r="F102" s="60">
        <f>SUM(D102:E102)</f>
        <v>0</v>
      </c>
      <c r="G102" s="58">
        <f t="shared" si="31"/>
        <v>0</v>
      </c>
      <c r="H102" s="59">
        <f t="shared" si="31"/>
        <v>0</v>
      </c>
      <c r="I102" s="60">
        <f>SUM(G102:H102)</f>
        <v>0</v>
      </c>
      <c r="J102" s="58">
        <f t="shared" si="31"/>
        <v>0</v>
      </c>
      <c r="K102" s="59">
        <f t="shared" si="31"/>
        <v>0</v>
      </c>
      <c r="L102" s="60">
        <f>SUM(J102:K102)</f>
        <v>0</v>
      </c>
    </row>
    <row r="103" spans="3:12" ht="24" thickTop="1">
      <c r="C103" s="61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3:12" ht="23.25">
      <c r="C104" s="61" t="s">
        <v>97</v>
      </c>
      <c r="D104" s="62"/>
      <c r="E104" s="62"/>
      <c r="F104" s="62"/>
      <c r="G104" s="62"/>
      <c r="H104" s="228" t="s">
        <v>115</v>
      </c>
      <c r="I104" s="62"/>
      <c r="J104" s="62"/>
      <c r="K104" s="62"/>
      <c r="L104" s="62"/>
    </row>
    <row r="105" spans="3:12" ht="23.25">
      <c r="C105" s="2" t="s">
        <v>99</v>
      </c>
      <c r="D105" s="62"/>
      <c r="E105" s="62"/>
      <c r="F105" s="62"/>
      <c r="G105" s="62"/>
      <c r="H105" s="228" t="s">
        <v>116</v>
      </c>
      <c r="I105" s="62"/>
      <c r="J105" s="62"/>
      <c r="K105" s="62"/>
      <c r="L105" s="62"/>
    </row>
    <row r="106" spans="3:12" ht="23.25">
      <c r="C106" s="2" t="s">
        <v>100</v>
      </c>
      <c r="D106" s="62"/>
      <c r="E106" s="62"/>
      <c r="F106" s="62"/>
      <c r="G106" s="62"/>
      <c r="H106" s="62"/>
      <c r="I106" s="62"/>
      <c r="J106" s="62"/>
      <c r="K106" s="62"/>
      <c r="L106" s="62"/>
    </row>
    <row r="107" ht="23.25">
      <c r="C107" s="2" t="s">
        <v>96</v>
      </c>
    </row>
  </sheetData>
  <sheetProtection password="DE81" sheet="1"/>
  <mergeCells count="31">
    <mergeCell ref="L5:L6"/>
    <mergeCell ref="A7:L7"/>
    <mergeCell ref="F35:F36"/>
    <mergeCell ref="I35:I36"/>
    <mergeCell ref="L35:L36"/>
    <mergeCell ref="A37:L37"/>
    <mergeCell ref="D35:E35"/>
    <mergeCell ref="G35:H35"/>
    <mergeCell ref="J35:K35"/>
    <mergeCell ref="A99:C99"/>
    <mergeCell ref="A100:C100"/>
    <mergeCell ref="A101:C101"/>
    <mergeCell ref="A102:C102"/>
    <mergeCell ref="F5:F6"/>
    <mergeCell ref="I5:I6"/>
    <mergeCell ref="A93:C93"/>
    <mergeCell ref="A94:C94"/>
    <mergeCell ref="A95:C95"/>
    <mergeCell ref="A96:C96"/>
    <mergeCell ref="A98:C98"/>
    <mergeCell ref="A32:C32"/>
    <mergeCell ref="A33:C33"/>
    <mergeCell ref="A34:C34"/>
    <mergeCell ref="A35:B36"/>
    <mergeCell ref="C35:C36"/>
    <mergeCell ref="B3:K3"/>
    <mergeCell ref="A5:B6"/>
    <mergeCell ref="C5:C6"/>
    <mergeCell ref="D5:E5"/>
    <mergeCell ref="G5:H5"/>
    <mergeCell ref="J5:K5"/>
  </mergeCells>
  <printOptions/>
  <pageMargins left="0.5118110236220472" right="0.31496062992125984" top="0.15748031496062992" bottom="0.1968503937007874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Žarko</cp:lastModifiedBy>
  <cp:lastPrinted>2020-12-30T12:17:23Z</cp:lastPrinted>
  <dcterms:created xsi:type="dcterms:W3CDTF">1996-10-14T23:33:28Z</dcterms:created>
  <dcterms:modified xsi:type="dcterms:W3CDTF">2020-12-31T08:24:11Z</dcterms:modified>
  <cp:category/>
  <cp:version/>
  <cp:contentType/>
  <cp:contentStatus/>
</cp:coreProperties>
</file>